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mc:AlternateContent xmlns:mc="http://schemas.openxmlformats.org/markup-compatibility/2006">
    <mc:Choice Requires="x15">
      <x15ac:absPath xmlns:x15ac="http://schemas.microsoft.com/office/spreadsheetml/2010/11/ac" url="https://kloeco-my.sharepoint.com/personal/alexander_auer_kloeckner_com/Documents/Desktop/Preislisten -NEU/NEUE PDF-Namen/Produkte/ACITOP/"/>
    </mc:Choice>
  </mc:AlternateContent>
  <xr:revisionPtr revIDLastSave="5" documentId="6_{197EF8BE-DD2B-4D19-81A4-2F289F79230C}" xr6:coauthVersionLast="47" xr6:coauthVersionMax="47" xr10:uidLastSave="{E4E7B521-DE1C-4645-9774-29EC8E916061}"/>
  <bookViews>
    <workbookView xWindow="-120" yWindow="-120" windowWidth="29040" windowHeight="17640" activeTab="2" xr2:uid="{00000000-000D-0000-FFFF-FFFF00000000}"/>
  </bookViews>
  <sheets>
    <sheet name="STARTSEITE" sheetId="5" r:id="rId1"/>
    <sheet name="ACITOP S.1" sheetId="6" r:id="rId2"/>
    <sheet name="ACITOP S.2" sheetId="7" r:id="rId3"/>
    <sheet name="PYRATOP S.1" sheetId="4" r:id="rId4"/>
    <sheet name="PYRATOP S.2" sheetId="11" r:id="rId5"/>
    <sheet name="Sondertypen (Bestellformular)" sheetId="8" r:id="rId6"/>
    <sheet name="Sondertypen (Anfrageformular)" sheetId="10" r:id="rId7"/>
    <sheet name="Daten" sheetId="9" state="hidden" r:id="rId8"/>
  </sheets>
  <definedNames>
    <definedName name="_xlnm.Print_Area" localSheetId="1">'ACITOP S.1'!$A$1:$Q$53</definedName>
    <definedName name="_xlnm.Print_Area" localSheetId="2">'ACITOP S.2'!$A$1:$AA$57</definedName>
    <definedName name="_xlnm.Print_Area" localSheetId="3">'PYRATOP S.1'!$A$1:$P$61</definedName>
    <definedName name="_xlnm.Print_Area" localSheetId="4">'PYRATOP S.2'!$A$1:$P$49</definedName>
    <definedName name="_xlnm.Print_Area" localSheetId="6">'Sondertypen (Anfrageformular)'!$A$1:$Q$59</definedName>
    <definedName name="_xlnm.Print_Area" localSheetId="5">'Sondertypen (Bestellformular)'!$A$1:$AB$61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48" i="8" l="1"/>
  <c r="O45" i="11" l="1"/>
  <c r="O44" i="11"/>
  <c r="O43" i="11"/>
  <c r="O42" i="11"/>
  <c r="O41" i="11"/>
  <c r="O40" i="11"/>
  <c r="O39" i="11"/>
  <c r="O38" i="11"/>
  <c r="O37" i="11"/>
  <c r="O36" i="11"/>
  <c r="O27" i="11"/>
  <c r="O26" i="11"/>
  <c r="O25" i="11"/>
  <c r="O24" i="11"/>
  <c r="O23" i="11"/>
  <c r="O22" i="11"/>
  <c r="O21" i="11"/>
  <c r="O20" i="11"/>
  <c r="O19" i="11"/>
  <c r="O18" i="11"/>
  <c r="O54" i="4" l="1"/>
  <c r="O53" i="4"/>
  <c r="C48" i="8" l="1" a="1"/>
  <c r="C48" i="8" s="1"/>
  <c r="H48" i="8" l="1"/>
  <c r="Z32" i="7" l="1"/>
  <c r="P44" i="6"/>
  <c r="P35" i="6"/>
  <c r="P36" i="6"/>
  <c r="P26" i="6"/>
  <c r="T47" i="10" l="1"/>
  <c r="T48" i="10"/>
  <c r="T49" i="10"/>
  <c r="T50" i="10"/>
  <c r="T51" i="10"/>
  <c r="T52" i="10"/>
  <c r="T53" i="10"/>
  <c r="T54" i="10"/>
  <c r="S47" i="10"/>
  <c r="S48" i="10"/>
  <c r="S49" i="10"/>
  <c r="S50" i="10"/>
  <c r="S51" i="10"/>
  <c r="S52" i="10"/>
  <c r="S53" i="10"/>
  <c r="S54" i="10"/>
  <c r="T46" i="10"/>
  <c r="S46" i="10" l="1"/>
  <c r="M48" i="10"/>
  <c r="M49" i="10"/>
  <c r="M50" i="10"/>
  <c r="M51" i="10"/>
  <c r="M52" i="10"/>
  <c r="M53" i="10"/>
  <c r="M54" i="10"/>
  <c r="M55" i="10"/>
  <c r="M47" i="10"/>
  <c r="M46" i="10"/>
  <c r="H58" i="8" l="1"/>
  <c r="W58" i="8" s="1"/>
  <c r="W45" i="8" l="1"/>
  <c r="S45" i="8" l="1"/>
  <c r="U45" i="8"/>
  <c r="S46" i="8"/>
  <c r="U46" i="8"/>
  <c r="S47" i="8"/>
  <c r="U47" i="8"/>
  <c r="U44" i="8"/>
  <c r="E47" i="8" l="1"/>
  <c r="E46" i="8"/>
  <c r="E45" i="8"/>
  <c r="P55" i="10"/>
  <c r="P48" i="10"/>
  <c r="P49" i="10"/>
  <c r="P50" i="10"/>
  <c r="P51" i="10"/>
  <c r="P52" i="10"/>
  <c r="P53" i="10"/>
  <c r="P54" i="10"/>
  <c r="P47" i="10"/>
  <c r="P46" i="10"/>
  <c r="O47" i="4" l="1"/>
  <c r="O21" i="4"/>
  <c r="O20" i="4"/>
  <c r="O19" i="4"/>
  <c r="O18" i="4"/>
  <c r="P29" i="6" l="1"/>
  <c r="U54" i="8" l="1"/>
  <c r="P21" i="6"/>
  <c r="S57" i="8"/>
  <c r="S56" i="8"/>
  <c r="S55" i="8"/>
  <c r="S54" i="8"/>
  <c r="S44" i="8"/>
  <c r="U57" i="8"/>
  <c r="U56" i="8"/>
  <c r="U55" i="8"/>
  <c r="E57" i="8"/>
  <c r="E56" i="8"/>
  <c r="E55" i="8"/>
  <c r="C56" i="8"/>
  <c r="C55" i="8"/>
  <c r="C57" i="8"/>
  <c r="C54" i="8"/>
  <c r="W55" i="8"/>
  <c r="W44" i="8"/>
  <c r="P18" i="6"/>
  <c r="W57" i="8"/>
  <c r="W56" i="8"/>
  <c r="W54" i="8"/>
  <c r="W46" i="8"/>
  <c r="W47" i="8"/>
  <c r="E44" i="8"/>
  <c r="AA57" i="8"/>
  <c r="AA56" i="8"/>
  <c r="AA55" i="8"/>
  <c r="AA54" i="8"/>
  <c r="AA47" i="8"/>
  <c r="AA46" i="8"/>
  <c r="AA45" i="8"/>
  <c r="AA44" i="8"/>
  <c r="Z53" i="7"/>
  <c r="Z52" i="7"/>
  <c r="Z44" i="7"/>
  <c r="Z43" i="7"/>
  <c r="Z35" i="7"/>
  <c r="Z34" i="7"/>
  <c r="Z33" i="7"/>
  <c r="Z31" i="7"/>
  <c r="Z23" i="7"/>
  <c r="Z22" i="7"/>
  <c r="Z21" i="7"/>
  <c r="Z20" i="7"/>
  <c r="Z19" i="7"/>
  <c r="Z18" i="7"/>
  <c r="P39" i="6"/>
  <c r="P38" i="6"/>
  <c r="P45" i="6"/>
  <c r="P22" i="6"/>
  <c r="P23" i="6"/>
  <c r="P24" i="6"/>
  <c r="P25" i="6"/>
  <c r="P47" i="6"/>
  <c r="P46" i="6"/>
  <c r="P43" i="6"/>
  <c r="P42" i="6"/>
  <c r="P41" i="6"/>
  <c r="P40" i="6"/>
  <c r="P37" i="6"/>
  <c r="P34" i="6"/>
  <c r="P33" i="6"/>
  <c r="P32" i="6"/>
  <c r="P31" i="6"/>
  <c r="P30" i="6"/>
  <c r="P28" i="6"/>
  <c r="P27" i="6"/>
  <c r="P20" i="6"/>
  <c r="P19" i="6"/>
  <c r="O57" i="4"/>
  <c r="O48" i="4"/>
  <c r="O49" i="4"/>
  <c r="O50" i="4"/>
  <c r="O51" i="4"/>
  <c r="O52" i="4"/>
  <c r="O55" i="4"/>
  <c r="O56" i="4"/>
  <c r="O32" i="4"/>
  <c r="O27" i="4"/>
  <c r="O36" i="4"/>
  <c r="O35" i="4"/>
  <c r="O31" i="4"/>
  <c r="O30" i="4"/>
  <c r="O26" i="4"/>
  <c r="O25" i="4"/>
  <c r="O22" i="4"/>
  <c r="O37" i="4"/>
  <c r="O33" i="4"/>
  <c r="O28" i="4"/>
  <c r="O23" i="4"/>
  <c r="O34" i="4"/>
  <c r="O29" i="4"/>
  <c r="O24" i="4"/>
  <c r="E54"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Pascal Pfister</author>
    <author>Pfister Pascal</author>
  </authors>
  <commentList>
    <comment ref="L42" authorId="0" shapeId="0" xr:uid="{00000000-0006-0000-0400-000001000000}">
      <text>
        <r>
          <rPr>
            <b/>
            <sz val="9"/>
            <color indexed="81"/>
            <rFont val="Segoe UI"/>
            <family val="2"/>
          </rPr>
          <t>Falls A &gt; E werden analog zum TYP BD zwei Kasten mit der Breite F verwendet (Bedingung: A&gt;2xF)</t>
        </r>
      </text>
    </comment>
    <comment ref="P42" authorId="0" shapeId="0" xr:uid="{00000000-0006-0000-0400-000002000000}">
      <text>
        <r>
          <rPr>
            <b/>
            <sz val="9"/>
            <color indexed="81"/>
            <rFont val="Segoe UI"/>
            <family val="2"/>
          </rPr>
          <t>Die Verankerungslänge C ist abhängig von der Kastenlänge. I.d.R. gilt C max = Länge/2</t>
        </r>
      </text>
    </comment>
    <comment ref="Y42" authorId="1" shapeId="0" xr:uid="{00000000-0006-0000-0400-000003000000}">
      <text>
        <r>
          <rPr>
            <b/>
            <sz val="8"/>
            <color indexed="81"/>
            <rFont val="Tahoma"/>
            <family val="2"/>
          </rPr>
          <t>min.  0.83 m  (Konsoltyp min. 0.30 m)
max. 1.25 m</t>
        </r>
      </text>
    </comment>
    <comment ref="F44" authorId="1" shapeId="0" xr:uid="{00000000-0006-0000-0400-000004000000}">
      <text>
        <r>
          <rPr>
            <b/>
            <sz val="8"/>
            <color indexed="81"/>
            <rFont val="Tahoma"/>
            <family val="2"/>
          </rPr>
          <t>Die Freigabe der Sondertypen erfolgt mit der Bekanntgabe dieser Typenbezeichnung durch das Debrunner Acifer Ingenieurteam</t>
        </r>
      </text>
    </comment>
    <comment ref="F45" authorId="1" shapeId="0" xr:uid="{00000000-0006-0000-0400-000005000000}">
      <text>
        <r>
          <rPr>
            <b/>
            <sz val="8"/>
            <color indexed="81"/>
            <rFont val="Tahoma"/>
            <family val="2"/>
          </rPr>
          <t>Die Freigabe der Sondertypen erfolgt mit der Bekanntgabe dieser Typenbezeichnung durch das Debrunner Acifer Ingenieurteam</t>
        </r>
      </text>
    </comment>
    <comment ref="F46" authorId="1" shapeId="0" xr:uid="{00000000-0006-0000-0400-000006000000}">
      <text>
        <r>
          <rPr>
            <b/>
            <sz val="8"/>
            <color indexed="81"/>
            <rFont val="Tahoma"/>
            <family val="2"/>
          </rPr>
          <t>Die Freigabe der Sondertypen erfolgt mit der Bekanntgabe dieser Typenbezeichnung durch das Debrunner Acifer Ingenieurteam</t>
        </r>
      </text>
    </comment>
    <comment ref="F47" authorId="1" shapeId="0" xr:uid="{00000000-0006-0000-0400-000007000000}">
      <text>
        <r>
          <rPr>
            <b/>
            <sz val="8"/>
            <color indexed="81"/>
            <rFont val="Tahoma"/>
            <family val="2"/>
          </rPr>
          <t>Die Freigabe der Sondertypen erfolgt mit der Bekanntgabe dieser Typenbezeichnung durch das Debrunner Acifer Ingenieurteam</t>
        </r>
      </text>
    </comment>
    <comment ref="L52" authorId="0" shapeId="0" xr:uid="{00000000-0006-0000-0400-000008000000}">
      <text>
        <r>
          <rPr>
            <b/>
            <sz val="9"/>
            <color indexed="81"/>
            <rFont val="Segoe UI"/>
            <family val="2"/>
          </rPr>
          <t>Falls A &gt; E werden analog zum TYP BD zwei Kasten mit der Breite F verwendet (Bedingung: A&gt;2xF)</t>
        </r>
      </text>
    </comment>
    <comment ref="P52" authorId="0" shapeId="0" xr:uid="{00000000-0006-0000-0400-000009000000}">
      <text>
        <r>
          <rPr>
            <b/>
            <sz val="9"/>
            <color indexed="81"/>
            <rFont val="Segoe UI"/>
            <family val="2"/>
          </rPr>
          <t>Die Verankerungslänge C ist abhängig von der Kastenlänge. I.d.R. gilt C max = Länge/2</t>
        </r>
      </text>
    </comment>
    <comment ref="Y52" authorId="1" shapeId="0" xr:uid="{00000000-0006-0000-0400-00000A000000}">
      <text>
        <r>
          <rPr>
            <b/>
            <sz val="8"/>
            <color indexed="81"/>
            <rFont val="Tahoma"/>
            <family val="2"/>
          </rPr>
          <t>min.  0.83 m (Konsoltyp min. 0.30 m)
max. 1.25 m</t>
        </r>
      </text>
    </comment>
    <comment ref="F54" authorId="1" shapeId="0" xr:uid="{00000000-0006-0000-0400-00000B000000}">
      <text>
        <r>
          <rPr>
            <b/>
            <sz val="8"/>
            <color indexed="81"/>
            <rFont val="Tahoma"/>
            <family val="2"/>
          </rPr>
          <t>Die Freigabe der Sondertypen erfolgt mit der Bekanntgabe dieser Typenbezeichnung durch das Debrunner Acifer Ingenieurteam</t>
        </r>
      </text>
    </comment>
    <comment ref="F55" authorId="1" shapeId="0" xr:uid="{00000000-0006-0000-0400-00000C000000}">
      <text>
        <r>
          <rPr>
            <b/>
            <sz val="8"/>
            <color indexed="81"/>
            <rFont val="Tahoma"/>
            <family val="2"/>
          </rPr>
          <t>Die Freigabe der Sondertypen erfolgt mit der Bekanntgabe dieser Typenbezeichnung durch das Debrunner Acifer Ingenieurteam</t>
        </r>
      </text>
    </comment>
    <comment ref="F56" authorId="1" shapeId="0" xr:uid="{00000000-0006-0000-0400-00000D000000}">
      <text>
        <r>
          <rPr>
            <b/>
            <sz val="8"/>
            <color indexed="81"/>
            <rFont val="Tahoma"/>
            <family val="2"/>
          </rPr>
          <t>Die Freigabe der Sondertypen erfolgt mit der Bekanntgabe dieser Typenbezeichnung durch das Debrunner Acifer Ingenieurteam</t>
        </r>
      </text>
    </comment>
    <comment ref="F57" authorId="1" shapeId="0" xr:uid="{00000000-0006-0000-0400-00000E000000}">
      <text>
        <r>
          <rPr>
            <b/>
            <sz val="8"/>
            <color indexed="81"/>
            <rFont val="Tahoma"/>
            <family val="2"/>
          </rPr>
          <t>Die Freigabe der Sondertypen erfolgt mit der Bekanntgabe dieser Typenbezeichnung durch das Debrunner Acifer Ingenieurteam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Pfister Pascal</author>
    <author>Pascal Pfister</author>
  </authors>
  <commentList>
    <comment ref="P7" authorId="0" shapeId="0" xr:uid="{00000000-0006-0000-0500-000001000000}">
      <text>
        <r>
          <rPr>
            <b/>
            <sz val="9"/>
            <color indexed="81"/>
            <rFont val="Tahoma"/>
            <family val="2"/>
          </rPr>
          <t>Die Machbarkeitsprüfung erfolgt durch das Ingenieurteam der Debrunner Acifer Bewehrungstechnik</t>
        </r>
      </text>
    </comment>
    <comment ref="I44" authorId="1" shapeId="0" xr:uid="{00000000-0006-0000-0500-000002000000}">
      <text>
        <r>
          <rPr>
            <b/>
            <sz val="9"/>
            <color indexed="81"/>
            <rFont val="Segoe UI"/>
            <family val="2"/>
          </rPr>
          <t>Falls A &gt; E werden analog zum TYP BD zwei Kasten mit der Breite F verwendet (Bedingung: A&gt;2xF)</t>
        </r>
      </text>
    </comment>
    <comment ref="K44" authorId="1" shapeId="0" xr:uid="{00000000-0006-0000-0500-000003000000}">
      <text>
        <r>
          <rPr>
            <b/>
            <sz val="9"/>
            <color indexed="81"/>
            <rFont val="Segoe UI"/>
            <family val="2"/>
          </rPr>
          <t>C max = Länge/2</t>
        </r>
      </text>
    </comment>
    <comment ref="M44" authorId="1" shapeId="0" xr:uid="{00000000-0006-0000-0500-000004000000}">
      <text>
        <r>
          <rPr>
            <b/>
            <sz val="9"/>
            <color indexed="81"/>
            <rFont val="Segoe UI"/>
            <family val="2"/>
          </rPr>
          <t>abhängig von ø</t>
        </r>
      </text>
    </comment>
    <comment ref="N44" authorId="1" shapeId="0" xr:uid="{00000000-0006-0000-0500-000005000000}">
      <text>
        <r>
          <rPr>
            <b/>
            <sz val="9"/>
            <color indexed="81"/>
            <rFont val="Segoe UI"/>
            <family val="2"/>
          </rPr>
          <t>min.  0.83 m  (Konsoltyp min. 0.30 m)
max. 1.25 m</t>
        </r>
      </text>
    </comment>
    <comment ref="D46" authorId="0" shapeId="0" xr:uid="{00000000-0006-0000-0500-000006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47" authorId="0" shapeId="0" xr:uid="{00000000-0006-0000-0500-000007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48" authorId="0" shapeId="0" xr:uid="{00000000-0006-0000-0500-000008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49" authorId="0" shapeId="0" xr:uid="{00000000-0006-0000-0500-000009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0" authorId="0" shapeId="0" xr:uid="{00000000-0006-0000-0500-00000A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1" authorId="0" shapeId="0" xr:uid="{00000000-0006-0000-0500-00000B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2" authorId="0" shapeId="0" xr:uid="{00000000-0006-0000-0500-00000C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3" authorId="0" shapeId="0" xr:uid="{00000000-0006-0000-0500-00000D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4" authorId="0" shapeId="0" xr:uid="{00000000-0006-0000-0500-00000E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5" authorId="0" shapeId="0" xr:uid="{00000000-0006-0000-0500-00000F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<sst xmlns="http://schemas.openxmlformats.org/spreadsheetml/2006/main" count="663" uniqueCount="203">
  <si>
    <t>Bauingenieur</t>
  </si>
  <si>
    <t>Listen-Nr.</t>
  </si>
  <si>
    <t>Seite</t>
  </si>
  <si>
    <t>Länge</t>
  </si>
  <si>
    <t>Plan-Nr.</t>
  </si>
  <si>
    <t>Bauobjekt</t>
  </si>
  <si>
    <t>Datum</t>
  </si>
  <si>
    <t>gez.</t>
  </si>
  <si>
    <t>geprüft</t>
  </si>
  <si>
    <t>Bauteil</t>
  </si>
  <si>
    <t>Lieferadresse</t>
  </si>
  <si>
    <t>Bauunternehmer</t>
  </si>
  <si>
    <t>Termin:</t>
  </si>
  <si>
    <t>Typ</t>
  </si>
  <si>
    <t>Stück</t>
  </si>
  <si>
    <t>m</t>
  </si>
  <si>
    <t>mm</t>
  </si>
  <si>
    <t>D min</t>
  </si>
  <si>
    <t>ø</t>
  </si>
  <si>
    <t>Teilung</t>
  </si>
  <si>
    <t>E</t>
  </si>
  <si>
    <t>A</t>
  </si>
  <si>
    <t>B</t>
  </si>
  <si>
    <t>C</t>
  </si>
  <si>
    <t>T</t>
  </si>
  <si>
    <t>Gewicht</t>
  </si>
  <si>
    <t>kg/m</t>
  </si>
  <si>
    <t>PB+1402</t>
  </si>
  <si>
    <t>PB+1422</t>
  </si>
  <si>
    <t>PB+1424</t>
  </si>
  <si>
    <t>PB+1702</t>
  </si>
  <si>
    <t>PB+1722</t>
  </si>
  <si>
    <t>PB+1724</t>
  </si>
  <si>
    <t>PB+1726</t>
  </si>
  <si>
    <t>PB+2002</t>
  </si>
  <si>
    <t>PB+2022</t>
  </si>
  <si>
    <t>PB+2024</t>
  </si>
  <si>
    <t>PB+2026</t>
  </si>
  <si>
    <t>PB+2222</t>
  </si>
  <si>
    <t>PB+2224</t>
  </si>
  <si>
    <t>PB+2226</t>
  </si>
  <si>
    <t>PK+1422</t>
  </si>
  <si>
    <t>PK+2226</t>
  </si>
  <si>
    <t>Mit Zugbügelverlängerung L = 400 mm</t>
  </si>
  <si>
    <t>Bügeltypen zweischnittig</t>
  </si>
  <si>
    <t>Plan</t>
  </si>
  <si>
    <t>Position</t>
  </si>
  <si>
    <t>Bestellformular für Bewehrungsanschlüsse mit Schubwiderstand</t>
  </si>
  <si>
    <t>PK+1724</t>
  </si>
  <si>
    <t>PB+1102</t>
  </si>
  <si>
    <t>PB+1102k</t>
  </si>
  <si>
    <t>PB+1422k</t>
  </si>
  <si>
    <t>PB+1722k</t>
  </si>
  <si>
    <t>PB+2022k</t>
  </si>
  <si>
    <t>PB+2222k</t>
  </si>
  <si>
    <t>Total</t>
  </si>
  <si>
    <t>m'</t>
  </si>
  <si>
    <t>PK+1422k</t>
  </si>
  <si>
    <t>PK+1424p</t>
  </si>
  <si>
    <t>PK+1724k</t>
  </si>
  <si>
    <t>PK+1724p</t>
  </si>
  <si>
    <t>PK+2226k</t>
  </si>
  <si>
    <t>PK+2226p</t>
  </si>
  <si>
    <t>Ohne die Zustimmung des Herstellers dürfen die Elemente nicht geschnitten werden!</t>
  </si>
  <si>
    <t>Bestellformular für Bewehrungsanschlüsse</t>
  </si>
  <si>
    <r>
      <rPr>
        <b/>
        <sz val="16"/>
        <color indexed="56"/>
        <rFont val="Arial"/>
        <family val="2"/>
      </rPr>
      <t>ACITOP</t>
    </r>
    <r>
      <rPr>
        <b/>
        <i/>
        <vertAlign val="superscript"/>
        <sz val="16"/>
        <color indexed="56"/>
        <rFont val="Arial"/>
        <family val="2"/>
      </rPr>
      <t>®</t>
    </r>
  </si>
  <si>
    <t>Typenreihe PB</t>
  </si>
  <si>
    <t>Konsoltypen zweischnittig</t>
  </si>
  <si>
    <t>Typenreihe PK</t>
  </si>
  <si>
    <t>Typenreihe B</t>
  </si>
  <si>
    <t>10k</t>
  </si>
  <si>
    <t>BK</t>
  </si>
  <si>
    <t>12k</t>
  </si>
  <si>
    <t>22k</t>
  </si>
  <si>
    <t>28k</t>
  </si>
  <si>
    <t>30k</t>
  </si>
  <si>
    <t>36k</t>
  </si>
  <si>
    <t>40k</t>
  </si>
  <si>
    <t>50k</t>
  </si>
  <si>
    <t>60k</t>
  </si>
  <si>
    <t>66k</t>
  </si>
  <si>
    <t>PYRATOP®</t>
  </si>
  <si>
    <t>Typenreihe BV</t>
  </si>
  <si>
    <t>BV</t>
  </si>
  <si>
    <t>var.</t>
  </si>
  <si>
    <t>2k</t>
  </si>
  <si>
    <t>BVK</t>
  </si>
  <si>
    <t>5k</t>
  </si>
  <si>
    <t>Typenreihe BD</t>
  </si>
  <si>
    <t>Hakentypen einschnittig</t>
  </si>
  <si>
    <t>Doppelprofil, Bügeltypen zweischnittig</t>
  </si>
  <si>
    <t>BD</t>
  </si>
  <si>
    <t>Typenreihe K</t>
  </si>
  <si>
    <t>K</t>
  </si>
  <si>
    <t>80k</t>
  </si>
  <si>
    <t>KK</t>
  </si>
  <si>
    <t>Typenreihe KV</t>
  </si>
  <si>
    <t>KV</t>
  </si>
  <si>
    <t>G</t>
  </si>
  <si>
    <t>78k</t>
  </si>
  <si>
    <t>BDK</t>
  </si>
  <si>
    <t xml:space="preserve">   F</t>
  </si>
  <si>
    <t xml:space="preserve">    A</t>
  </si>
  <si>
    <t xml:space="preserve">     E</t>
  </si>
  <si>
    <t>Typenreihe S</t>
  </si>
  <si>
    <t>Sondertypen</t>
  </si>
  <si>
    <t>Die Freigabe der Sondertypen erfolgt mit der Bekanntgabe der Typenbezeichnung durch das Debrunner Acifer Ingenieurteam.</t>
  </si>
  <si>
    <r>
      <t xml:space="preserve">Die Sondertypen müssen VOR der Bestellung per </t>
    </r>
    <r>
      <rPr>
        <b/>
        <sz val="8"/>
        <color indexed="56"/>
        <rFont val="Arial"/>
        <family val="2"/>
      </rPr>
      <t>Antragsformular</t>
    </r>
    <r>
      <rPr>
        <sz val="8"/>
        <color indexed="56"/>
        <rFont val="Arial"/>
        <family val="2"/>
      </rPr>
      <t xml:space="preserve"> der Debrunner Acifer Bewehrungstechnik zur Prüfung zugestellt werden.</t>
    </r>
  </si>
  <si>
    <t>Bestellformulare für Bewehrungsanschlüsse</t>
  </si>
  <si>
    <t>Ansprechperson</t>
  </si>
  <si>
    <t>Bauteil / Geschoss</t>
  </si>
  <si>
    <t>ACITOP</t>
  </si>
  <si>
    <t>PYRATOP</t>
  </si>
  <si>
    <r>
      <t>Sondertypen ACITOP</t>
    </r>
    <r>
      <rPr>
        <b/>
        <vertAlign val="superscript"/>
        <sz val="12"/>
        <color indexed="56"/>
        <rFont val="Arial"/>
        <family val="2"/>
      </rPr>
      <t>®</t>
    </r>
  </si>
  <si>
    <t>S</t>
  </si>
  <si>
    <t>TYP B</t>
  </si>
  <si>
    <t>P</t>
  </si>
  <si>
    <t>TYP BD</t>
  </si>
  <si>
    <t>TYP K</t>
  </si>
  <si>
    <t>TYP BV</t>
  </si>
  <si>
    <t>E (ACITOP)</t>
  </si>
  <si>
    <t>E (PYRATOP)</t>
  </si>
  <si>
    <t xml:space="preserve">ø </t>
  </si>
  <si>
    <t>Teilung (ACITOP)</t>
  </si>
  <si>
    <t>Teilung (PYRATOP)</t>
  </si>
  <si>
    <t>D</t>
  </si>
  <si>
    <r>
      <t xml:space="preserve">T </t>
    </r>
    <r>
      <rPr>
        <b/>
        <vertAlign val="subscript"/>
        <sz val="8"/>
        <color indexed="9"/>
        <rFont val="Arial"/>
        <family val="2"/>
      </rPr>
      <t>min</t>
    </r>
  </si>
  <si>
    <r>
      <t>Sondertypen PYRATOP</t>
    </r>
    <r>
      <rPr>
        <b/>
        <vertAlign val="superscript"/>
        <sz val="12"/>
        <color indexed="56"/>
        <rFont val="Arial"/>
        <family val="2"/>
      </rPr>
      <t xml:space="preserve">® </t>
    </r>
    <r>
      <rPr>
        <b/>
        <sz val="12"/>
        <color indexed="56"/>
        <rFont val="Arial"/>
        <family val="2"/>
      </rPr>
      <t>- für Schubübertragung</t>
    </r>
  </si>
  <si>
    <t>Grau schattierte Bereiche zum Ausfüllen</t>
  </si>
  <si>
    <t xml:space="preserve"> E / F</t>
  </si>
  <si>
    <t>E / F</t>
  </si>
  <si>
    <t>Mit Zugbügelverlängerung L = 450 mm</t>
  </si>
  <si>
    <t>Bestellformular für Sondertypen</t>
  </si>
  <si>
    <t>*</t>
  </si>
  <si>
    <t>Vorgehen bei der Bestellung von Sondertypen</t>
  </si>
  <si>
    <t>4. Wählen Sie die gewünschte Teilung aus.</t>
  </si>
  <si>
    <t>5. Wählen Sie eine  mögliche Kastenbreite E resp. F aus.</t>
  </si>
  <si>
    <t>6. Definieren Sie die gewünschten Bewehrungsabmessungen. Bitte beachten Sie die üblichen Mindestmasse und Abbiegeradien gem. SIA 262 - Ziffer 5.2.6</t>
  </si>
  <si>
    <t>7. Wählen Sie eine Länge. Bitte beachten Sie, dass die Kastenlänge einen Einfluss auf das maximal mögliche C-Mass haben kann.</t>
  </si>
  <si>
    <t>8. Geben Sie die gewünschte Stückzahl an. Die Gesamtlänge rechnet sich automatisch.</t>
  </si>
  <si>
    <t>Falls Sie Abmessungen ausserhalb der hier bestehenden Möglichkeiten wünschen, senden Sie uns bitte das "Anfrageformular Sondertypen" an info@bewehrungstechnik.ch.</t>
  </si>
  <si>
    <t>Telefon:</t>
  </si>
  <si>
    <t>zu bearbeiten bis spätestens:</t>
  </si>
  <si>
    <t xml:space="preserve">1. Wählen Sie einen Anschlusstyp </t>
  </si>
  <si>
    <t>Vorgehen bei der Anfrage von Sondertypen</t>
  </si>
  <si>
    <t>4. Bestimmen Sie die gewünschte Teilung.</t>
  </si>
  <si>
    <t>3. Wählen Sie den Stabdurchmesser ø. Dieser definiert automatisch die minimal erforderliche Kastendicke T.</t>
  </si>
  <si>
    <t>2. Geben Sie die gewünschte Anschlussstärke D an</t>
  </si>
  <si>
    <t xml:space="preserve">1. Wählen Sie einen Anschlusstyp. </t>
  </si>
  <si>
    <t>2. Geben Sie die gewünschte Anschlussstärke D an.</t>
  </si>
  <si>
    <t>5. Geben Sie Ihre gewünschte Kastenbreite E resp. F an. Beachten Sie, dass das Bügelmass A in Abhängigkeit von der Kastenbreite E stehen kann.</t>
  </si>
  <si>
    <r>
      <t>3. Wählen Sie den Stabdurchmesser ø. Dieser hat einen Einfluss auf die minimale Kastendicke: ø8(T</t>
    </r>
    <r>
      <rPr>
        <vertAlign val="subscript"/>
        <sz val="10"/>
        <rFont val="Arial"/>
        <family val="2"/>
      </rPr>
      <t>min</t>
    </r>
    <r>
      <rPr>
        <sz val="10"/>
        <rFont val="Arial"/>
        <family val="2"/>
      </rPr>
      <t xml:space="preserve"> = 29mm); ø10(T</t>
    </r>
    <r>
      <rPr>
        <vertAlign val="subscript"/>
        <sz val="10"/>
        <rFont val="Arial"/>
        <family val="2"/>
      </rPr>
      <t>min</t>
    </r>
    <r>
      <rPr>
        <sz val="10"/>
        <rFont val="Arial"/>
        <family val="2"/>
      </rPr>
      <t xml:space="preserve"> = 36mm); ø12(T</t>
    </r>
    <r>
      <rPr>
        <vertAlign val="subscript"/>
        <sz val="10"/>
        <rFont val="Arial"/>
        <family val="2"/>
      </rPr>
      <t>min</t>
    </r>
    <r>
      <rPr>
        <sz val="10"/>
        <rFont val="Arial"/>
        <family val="2"/>
      </rPr>
      <t xml:space="preserve"> = 36mm);  ø14(T</t>
    </r>
    <r>
      <rPr>
        <vertAlign val="subscript"/>
        <sz val="10"/>
        <rFont val="Arial"/>
        <family val="2"/>
      </rPr>
      <t>min</t>
    </r>
    <r>
      <rPr>
        <sz val="10"/>
        <rFont val="Arial"/>
        <family val="2"/>
      </rPr>
      <t xml:space="preserve"> = 44mm)</t>
    </r>
  </si>
  <si>
    <r>
      <t xml:space="preserve">    PYRATOP</t>
    </r>
    <r>
      <rPr>
        <b/>
        <i/>
        <vertAlign val="superscript"/>
        <sz val="16"/>
        <color indexed="56"/>
        <rFont val="Arial"/>
        <family val="2"/>
      </rPr>
      <t>®</t>
    </r>
  </si>
  <si>
    <r>
      <t>ACITOP</t>
    </r>
    <r>
      <rPr>
        <b/>
        <vertAlign val="superscript"/>
        <sz val="16"/>
        <color rgb="FF002162"/>
        <rFont val="Arial"/>
        <family val="2"/>
      </rPr>
      <t xml:space="preserve">®  </t>
    </r>
  </si>
  <si>
    <r>
      <t>ACITOP</t>
    </r>
    <r>
      <rPr>
        <b/>
        <vertAlign val="superscript"/>
        <sz val="16"/>
        <color indexed="56"/>
        <rFont val="Arial"/>
        <family val="2"/>
      </rPr>
      <t>®</t>
    </r>
    <r>
      <rPr>
        <b/>
        <sz val="16"/>
        <color indexed="56"/>
        <rFont val="Arial"/>
        <family val="2"/>
      </rPr>
      <t xml:space="preserve">                             PYRATOP</t>
    </r>
    <r>
      <rPr>
        <b/>
        <vertAlign val="superscript"/>
        <sz val="16"/>
        <color indexed="56"/>
        <rFont val="Arial"/>
        <family val="2"/>
      </rPr>
      <t xml:space="preserve">®  </t>
    </r>
  </si>
  <si>
    <t>7. Wählen Sie eine Kastenlänge. Bitte beachten Sie, dass die Kastenlänge einen Einfluss auf das maximal mögliche C-Mass haben kann.</t>
  </si>
  <si>
    <t>zurück zur Startseite</t>
  </si>
  <si>
    <t>Zurück zur Startseite</t>
  </si>
  <si>
    <t>Anfrageformular für Sondertypen</t>
  </si>
  <si>
    <t>* Lieferzeiten bei Sondertypen (&lt;20 Stk.)</t>
  </si>
  <si>
    <t xml:space="preserve">  betragen 4-6 Arbeitstage. Liefertermin </t>
  </si>
  <si>
    <t xml:space="preserve">  bei mehr als 20 Stück  auf Anfrage.</t>
  </si>
  <si>
    <t>Bestell-E-Mail an: sales@bewehrungen.ch</t>
  </si>
  <si>
    <r>
      <t>PYRATOP</t>
    </r>
    <r>
      <rPr>
        <vertAlign val="superscript"/>
        <sz val="8"/>
        <rFont val="Arial"/>
        <family val="2"/>
      </rPr>
      <t>®</t>
    </r>
    <r>
      <rPr>
        <sz val="8"/>
        <rFont val="Arial"/>
        <family val="2"/>
      </rPr>
      <t xml:space="preserve"> kann Schub quer und längs zur Fuge über-</t>
    </r>
  </si>
  <si>
    <t>tragen. Widerstände gemäss unserer Dokumentation.</t>
  </si>
  <si>
    <r>
      <t xml:space="preserve">Senden Sie dieses Anfrageformular mit dem gewünschten Bearbeitungstermin an </t>
    </r>
    <r>
      <rPr>
        <b/>
        <u/>
        <sz val="10"/>
        <color theme="10"/>
        <rFont val="Arial"/>
        <family val="2"/>
      </rPr>
      <t>info@bewehrungstechnik.ch</t>
    </r>
    <r>
      <rPr>
        <u/>
        <sz val="10"/>
        <color theme="10"/>
        <rFont val="Arial"/>
        <family val="2"/>
      </rPr>
      <t>. Die Ingenieure vom Debrunner Acifer Bewehrungstechnik-Team werden sich schnellstmöglich mit Ihnen in Verbindung setzen um Ihnen einen Lösungsvorschlag zu unterbreiten.</t>
    </r>
  </si>
  <si>
    <r>
      <t>T</t>
    </r>
    <r>
      <rPr>
        <b/>
        <vertAlign val="subscript"/>
        <sz val="8"/>
        <color theme="0"/>
        <rFont val="Arial"/>
        <family val="2"/>
      </rPr>
      <t>min</t>
    </r>
  </si>
  <si>
    <r>
      <t>Für Bewehrungsanschlüsse (inkl. Schubübertragung) &gt; ø14 wählen Sie eine Lösung aus dem PYRABAR</t>
    </r>
    <r>
      <rPr>
        <b/>
        <sz val="8"/>
        <rFont val="Calibri"/>
        <family val="2"/>
      </rPr>
      <t>®</t>
    </r>
    <r>
      <rPr>
        <b/>
        <sz val="8"/>
        <rFont val="Arial"/>
        <family val="2"/>
      </rPr>
      <t xml:space="preserve"> </t>
    </r>
    <r>
      <rPr>
        <b/>
        <sz val="8"/>
        <color rgb="FF002162"/>
        <rFont val="Arial"/>
        <family val="2"/>
      </rPr>
      <t>-Sortiment.</t>
    </r>
  </si>
  <si>
    <t>76k</t>
  </si>
  <si>
    <t>Version: 05/2020  pp</t>
  </si>
  <si>
    <t>PK+2224</t>
  </si>
  <si>
    <t>PK+2224k</t>
  </si>
  <si>
    <t>Version: 08/2020  pp</t>
  </si>
  <si>
    <t>Typenreihe PN1</t>
  </si>
  <si>
    <t>Typenreihe PN2</t>
  </si>
  <si>
    <t>PN1+1122</t>
  </si>
  <si>
    <t>PN1+1122k</t>
  </si>
  <si>
    <t>PN1+1422</t>
  </si>
  <si>
    <t>PN1+1422k</t>
  </si>
  <si>
    <t>PN1+1722</t>
  </si>
  <si>
    <t>PN1+1722k</t>
  </si>
  <si>
    <t>PN1+2022</t>
  </si>
  <si>
    <t>PN1+2222</t>
  </si>
  <si>
    <t>PN1+2222k</t>
  </si>
  <si>
    <t>PN1+2022k</t>
  </si>
  <si>
    <t>PN2+1122</t>
  </si>
  <si>
    <t>PN2+1122k</t>
  </si>
  <si>
    <t>PN2+1422</t>
  </si>
  <si>
    <t>PN2+1422k</t>
  </si>
  <si>
    <t>PN2+1722</t>
  </si>
  <si>
    <t>PN2+1722k</t>
  </si>
  <si>
    <t>PN2+2022</t>
  </si>
  <si>
    <t>PN2+2022k</t>
  </si>
  <si>
    <t>PN2+2222</t>
  </si>
  <si>
    <t>PN2+2222k</t>
  </si>
  <si>
    <t>Gerade Stabtypen einschnittig</t>
  </si>
  <si>
    <t>Gerade Stabtypen zweischnittig</t>
  </si>
  <si>
    <t>TYP S1</t>
  </si>
  <si>
    <t>TYP S2</t>
  </si>
  <si>
    <t>S1</t>
  </si>
  <si>
    <t>S2</t>
  </si>
  <si>
    <t>-</t>
  </si>
  <si>
    <t>Version: 04/2021  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</si>
</sst>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 \ \ \ "/>
    <numFmt numFmtId="165" formatCode="0.00\ \ "/>
    <numFmt numFmtId="166" formatCode="0.00;&quot;&quot;;&quot;&quot;;&quot;&quot;"/>
    <numFmt numFmtId="167" formatCode="dd/mm/yyyy;@"/>
  </numFmts>
  <fonts count="58">
    <font>
      <sz val="10"/>
      <name val="Arial"/>
    </font>
    <font>
      <sz val="10"/>
      <name val="Arial"/>
      <family val="2"/>
    </font>
    <font>
      <sz val="12"/>
      <name val="Kl Bliss Regular"/>
    </font>
    <font>
      <b/>
      <sz val="16"/>
      <name val="Arial"/>
      <family val="2"/>
    </font>
    <font>
      <sz val="10"/>
      <name val="Arial"/>
      <family val="2"/>
    </font>
    <font>
      <sz val="7"/>
      <name val="Kl Bliss Regular"/>
    </font>
    <font>
      <sz val="9"/>
      <name val="Arial"/>
      <family val="2"/>
    </font>
    <font>
      <sz val="8"/>
      <name val="Arial"/>
      <family val="2"/>
    </font>
    <font>
      <b/>
      <sz val="10"/>
      <name val="Century Gothic"/>
      <family val="2"/>
    </font>
    <font>
      <sz val="10"/>
      <name val="Century Gothic"/>
      <family val="2"/>
    </font>
    <font>
      <b/>
      <sz val="7"/>
      <name val="Arial"/>
      <family val="2"/>
    </font>
    <font>
      <sz val="7"/>
      <name val="Arial"/>
      <family val="2"/>
    </font>
    <font>
      <sz val="8"/>
      <name val="Century Gothic"/>
      <family val="2"/>
    </font>
    <font>
      <b/>
      <sz val="10"/>
      <name val="Arial"/>
      <family val="2"/>
    </font>
    <font>
      <b/>
      <sz val="8"/>
      <name val="Arial"/>
      <family val="2"/>
    </font>
    <font>
      <sz val="9"/>
      <name val="Century Gothic"/>
      <family val="2"/>
    </font>
    <font>
      <b/>
      <sz val="9"/>
      <name val="Century Gothic"/>
      <family val="2"/>
    </font>
    <font>
      <sz val="7"/>
      <name val="Century Gothic"/>
      <family val="2"/>
    </font>
    <font>
      <sz val="8"/>
      <name val="Arial TUR"/>
    </font>
    <font>
      <sz val="9"/>
      <name val="Kl Bliss Regular"/>
    </font>
    <font>
      <b/>
      <sz val="9"/>
      <name val="Arial"/>
      <family val="2"/>
    </font>
    <font>
      <sz val="12"/>
      <name val="Arial"/>
      <family val="2"/>
    </font>
    <font>
      <b/>
      <sz val="7"/>
      <name val="Arial TUR"/>
      <family val="2"/>
      <charset val="162"/>
    </font>
    <font>
      <sz val="8"/>
      <name val="Kl Bliss Regular"/>
    </font>
    <font>
      <b/>
      <sz val="8"/>
      <name val="Kl Bliss Regular"/>
    </font>
    <font>
      <b/>
      <sz val="12"/>
      <name val="Arial"/>
      <family val="2"/>
    </font>
    <font>
      <b/>
      <sz val="16"/>
      <color indexed="56"/>
      <name val="Arial"/>
      <family val="2"/>
    </font>
    <font>
      <b/>
      <i/>
      <vertAlign val="superscript"/>
      <sz val="16"/>
      <color indexed="56"/>
      <name val="Arial"/>
      <family val="2"/>
    </font>
    <font>
      <vertAlign val="superscript"/>
      <sz val="8"/>
      <name val="Arial"/>
      <family val="2"/>
    </font>
    <font>
      <sz val="8"/>
      <color indexed="56"/>
      <name val="Arial"/>
      <family val="2"/>
    </font>
    <font>
      <b/>
      <sz val="8"/>
      <color indexed="56"/>
      <name val="Arial"/>
      <family val="2"/>
    </font>
    <font>
      <b/>
      <sz val="8"/>
      <color indexed="81"/>
      <name val="Tahoma"/>
      <family val="2"/>
    </font>
    <font>
      <b/>
      <sz val="12"/>
      <color indexed="56"/>
      <name val="Arial"/>
      <family val="2"/>
    </font>
    <font>
      <b/>
      <vertAlign val="superscript"/>
      <sz val="16"/>
      <color indexed="56"/>
      <name val="Arial"/>
      <family val="2"/>
    </font>
    <font>
      <b/>
      <vertAlign val="superscript"/>
      <sz val="12"/>
      <color indexed="56"/>
      <name val="Arial"/>
      <family val="2"/>
    </font>
    <font>
      <b/>
      <vertAlign val="subscript"/>
      <sz val="8"/>
      <color indexed="9"/>
      <name val="Arial"/>
      <family val="2"/>
    </font>
    <font>
      <sz val="11"/>
      <name val="Arial"/>
      <family val="2"/>
    </font>
    <font>
      <b/>
      <sz val="12"/>
      <color rgb="FF002162"/>
      <name val="Arial"/>
      <family val="2"/>
    </font>
    <font>
      <sz val="8"/>
      <color rgb="FF002162"/>
      <name val="Arial"/>
      <family val="2"/>
    </font>
    <font>
      <b/>
      <sz val="16"/>
      <color rgb="FF002162"/>
      <name val="Arial"/>
      <family val="2"/>
    </font>
    <font>
      <b/>
      <sz val="8"/>
      <color theme="0"/>
      <name val="Arial"/>
      <family val="2"/>
    </font>
    <font>
      <b/>
      <sz val="27.3"/>
      <color rgb="FF002162"/>
      <name val="Arial"/>
      <family val="2"/>
    </font>
    <font>
      <b/>
      <sz val="11"/>
      <color rgb="FF002162"/>
      <name val="Arial"/>
      <family val="2"/>
    </font>
    <font>
      <b/>
      <sz val="10"/>
      <color rgb="FFC00000"/>
      <name val="Arial"/>
      <family val="2"/>
    </font>
    <font>
      <b/>
      <sz val="9"/>
      <color indexed="81"/>
      <name val="Tahoma"/>
      <family val="2"/>
    </font>
    <font>
      <u/>
      <sz val="10"/>
      <color theme="10"/>
      <name val="Arial"/>
      <family val="2"/>
    </font>
    <font>
      <vertAlign val="subscript"/>
      <sz val="10"/>
      <name val="Arial"/>
      <family val="2"/>
    </font>
    <font>
      <b/>
      <vertAlign val="superscript"/>
      <sz val="16"/>
      <color rgb="FF002162"/>
      <name val="Arial"/>
      <family val="2"/>
    </font>
    <font>
      <b/>
      <sz val="9"/>
      <color indexed="81"/>
      <name val="Segoe UI"/>
      <family val="2"/>
    </font>
    <font>
      <sz val="8"/>
      <color rgb="FFC00000"/>
      <name val="Arial"/>
      <family val="2"/>
    </font>
    <font>
      <sz val="8"/>
      <color theme="0"/>
      <name val="Arial"/>
      <family val="2"/>
    </font>
    <font>
      <b/>
      <sz val="8"/>
      <color rgb="FF002162"/>
      <name val="Arial"/>
      <family val="2"/>
    </font>
    <font>
      <b/>
      <u/>
      <sz val="10"/>
      <color theme="10"/>
      <name val="Arial"/>
      <family val="2"/>
    </font>
    <font>
      <b/>
      <vertAlign val="subscript"/>
      <sz val="8"/>
      <color theme="0"/>
      <name val="Arial"/>
      <family val="2"/>
    </font>
    <font>
      <b/>
      <sz val="8"/>
      <name val="Calibri"/>
      <family val="2"/>
    </font>
    <font>
      <b/>
      <sz val="8"/>
      <color rgb="FFC00000"/>
      <name val="Arial"/>
      <family val="2"/>
    </font>
    <font>
      <b/>
      <sz val="7"/>
      <color rgb="FFC00000"/>
      <name val="Arial"/>
      <family val="2"/>
    </font>
    <font>
      <sz val="7"/>
      <name val="Calibr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5B6770"/>
        <bgColor indexed="64"/>
      </patternFill>
    </fill>
    <fill>
      <patternFill patternType="solid">
        <fgColor rgb="FFF2F2F2"/>
        <bgColor indexed="64"/>
      </patternFill>
    </fill>
  </fills>
  <borders count="115">
    <border>
      <left/>
      <right/>
      <top/>
      <bottom/>
      <diagonal/>
    </border>
    <border>
      <left/>
      <right/>
      <top/>
      <bottom style="hair">
        <color indexed="64"/>
      </bottom>
      <diagonal/>
    </border>
    <border>
      <left/>
      <right/>
      <top style="hair">
        <color indexed="64"/>
      </top>
      <bottom style="hair">
        <color indexed="64"/>
      </bottom>
      <diagonal/>
    </border>
    <border>
      <left/>
      <right/>
      <top style="hair">
        <color theme="3" tint="-0.249977111117893"/>
      </top>
      <bottom style="hair">
        <color theme="3" tint="-0.249977111117893"/>
      </bottom>
      <diagonal/>
    </border>
    <border>
      <left/>
      <right/>
      <top/>
      <bottom style="hair">
        <color theme="3" tint="-0.249977111117893"/>
      </bottom>
      <diagonal/>
    </border>
    <border>
      <left/>
      <right/>
      <top style="hair">
        <color theme="1"/>
      </top>
      <bottom style="hair">
        <color theme="1"/>
      </bottom>
      <diagonal/>
    </border>
    <border>
      <left/>
      <right/>
      <top style="hair">
        <color theme="3" tint="-0.249977111117893"/>
      </top>
      <bottom/>
      <diagonal/>
    </border>
    <border>
      <left/>
      <right/>
      <top style="hair">
        <color indexed="64"/>
      </top>
      <bottom style="thin">
        <color rgb="FF002162"/>
      </bottom>
      <diagonal/>
    </border>
    <border>
      <left/>
      <right/>
      <top/>
      <bottom style="medium">
        <color rgb="FF002162"/>
      </bottom>
      <diagonal/>
    </border>
    <border>
      <left/>
      <right/>
      <top style="hair">
        <color indexed="64"/>
      </top>
      <bottom style="medium">
        <color rgb="FF002162"/>
      </bottom>
      <diagonal/>
    </border>
    <border>
      <left/>
      <right/>
      <top/>
      <bottom style="thin">
        <color rgb="FF002162"/>
      </bottom>
      <diagonal/>
    </border>
    <border>
      <left style="thin">
        <color rgb="FF002162"/>
      </left>
      <right style="thin">
        <color rgb="FF002162"/>
      </right>
      <top/>
      <bottom style="thin">
        <color rgb="FF002162"/>
      </bottom>
      <diagonal/>
    </border>
    <border>
      <left style="thin">
        <color rgb="FF002162"/>
      </left>
      <right/>
      <top/>
      <bottom style="thin">
        <color rgb="FF002162"/>
      </bottom>
      <diagonal/>
    </border>
    <border>
      <left style="thin">
        <color rgb="FF002162"/>
      </left>
      <right/>
      <top style="medium">
        <color rgb="FF002162"/>
      </top>
      <bottom/>
      <diagonal/>
    </border>
    <border>
      <left style="thin">
        <color rgb="FF002162"/>
      </left>
      <right style="thin">
        <color rgb="FF002162"/>
      </right>
      <top style="medium">
        <color rgb="FF002162"/>
      </top>
      <bottom/>
      <diagonal/>
    </border>
    <border>
      <left/>
      <right/>
      <top/>
      <bottom style="hair">
        <color theme="1"/>
      </bottom>
      <diagonal/>
    </border>
    <border>
      <left/>
      <right/>
      <top style="thin">
        <color rgb="FF5B6770"/>
      </top>
      <bottom/>
      <diagonal/>
    </border>
    <border>
      <left/>
      <right/>
      <top style="hair">
        <color theme="3" tint="-0.249977111117893"/>
      </top>
      <bottom style="thin">
        <color rgb="FF5B6770"/>
      </bottom>
      <diagonal/>
    </border>
    <border>
      <left/>
      <right/>
      <top/>
      <bottom style="thin">
        <color rgb="FF5B6770"/>
      </bottom>
      <diagonal/>
    </border>
    <border>
      <left/>
      <right/>
      <top style="hair">
        <color theme="1"/>
      </top>
      <bottom style="thin">
        <color rgb="FF5B6770"/>
      </bottom>
      <diagonal/>
    </border>
    <border>
      <left style="thin">
        <color rgb="FF5B6770"/>
      </left>
      <right/>
      <top/>
      <bottom style="hair">
        <color theme="1"/>
      </bottom>
      <diagonal/>
    </border>
    <border>
      <left style="thin">
        <color rgb="FF5B6770"/>
      </left>
      <right/>
      <top style="hair">
        <color theme="1"/>
      </top>
      <bottom style="thin">
        <color rgb="FF5B6770"/>
      </bottom>
      <diagonal/>
    </border>
    <border>
      <left style="thin">
        <color rgb="FF5B6770"/>
      </left>
      <right/>
      <top/>
      <bottom style="hair">
        <color theme="3" tint="-0.249977111117893"/>
      </bottom>
      <diagonal/>
    </border>
    <border>
      <left style="thin">
        <color rgb="FF5B6770"/>
      </left>
      <right/>
      <top style="hair">
        <color theme="3" tint="-0.249977111117893"/>
      </top>
      <bottom style="hair">
        <color theme="3" tint="-0.249977111117893"/>
      </bottom>
      <diagonal/>
    </border>
    <border>
      <left style="thin">
        <color rgb="FF5B6770"/>
      </left>
      <right/>
      <top style="hair">
        <color theme="3" tint="-0.249977111117893"/>
      </top>
      <bottom/>
      <diagonal/>
    </border>
    <border>
      <left style="thin">
        <color rgb="FF5B6770"/>
      </left>
      <right/>
      <top style="thin">
        <color rgb="FF5B6770"/>
      </top>
      <bottom/>
      <diagonal/>
    </border>
    <border>
      <left style="thin">
        <color rgb="FF5B6770"/>
      </left>
      <right/>
      <top style="hair">
        <color theme="1"/>
      </top>
      <bottom style="hair">
        <color theme="1"/>
      </bottom>
      <diagonal/>
    </border>
    <border>
      <left style="thin">
        <color rgb="FF5B6770"/>
      </left>
      <right/>
      <top/>
      <bottom style="thin">
        <color rgb="FF5B6770"/>
      </bottom>
      <diagonal/>
    </border>
    <border>
      <left style="thin">
        <color rgb="FF5B6770"/>
      </left>
      <right/>
      <top style="hair">
        <color theme="3" tint="-0.249977111117893"/>
      </top>
      <bottom style="thin">
        <color rgb="FF5B6770"/>
      </bottom>
      <diagonal/>
    </border>
    <border>
      <left style="thin">
        <color rgb="FF5B6770"/>
      </left>
      <right style="thin">
        <color rgb="FF5B6770"/>
      </right>
      <top style="thin">
        <color rgb="FF5B6770"/>
      </top>
      <bottom style="hair">
        <color theme="1"/>
      </bottom>
      <diagonal/>
    </border>
    <border>
      <left style="thin">
        <color rgb="FF5B6770"/>
      </left>
      <right style="thin">
        <color rgb="FF5B6770"/>
      </right>
      <top style="hair">
        <color theme="1"/>
      </top>
      <bottom style="thin">
        <color rgb="FF5B6770"/>
      </bottom>
      <diagonal/>
    </border>
    <border>
      <left style="thin">
        <color rgb="FF5B6770"/>
      </left>
      <right style="thin">
        <color rgb="FF5B6770"/>
      </right>
      <top/>
      <bottom style="hair">
        <color theme="3" tint="-0.249977111117893"/>
      </bottom>
      <diagonal/>
    </border>
    <border>
      <left style="thin">
        <color rgb="FF5B6770"/>
      </left>
      <right style="thin">
        <color rgb="FF5B6770"/>
      </right>
      <top style="hair">
        <color theme="3" tint="-0.249977111117893"/>
      </top>
      <bottom style="hair">
        <color theme="3" tint="-0.249977111117893"/>
      </bottom>
      <diagonal/>
    </border>
    <border>
      <left style="thin">
        <color rgb="FF5B6770"/>
      </left>
      <right style="thin">
        <color rgb="FF5B6770"/>
      </right>
      <top style="hair">
        <color theme="3" tint="-0.249977111117893"/>
      </top>
      <bottom/>
      <diagonal/>
    </border>
    <border>
      <left style="thin">
        <color rgb="FF5B6770"/>
      </left>
      <right style="thin">
        <color rgb="FF5B6770"/>
      </right>
      <top style="thin">
        <color rgb="FF5B6770"/>
      </top>
      <bottom/>
      <diagonal/>
    </border>
    <border>
      <left style="thin">
        <color rgb="FF5B6770"/>
      </left>
      <right style="thin">
        <color rgb="FF5B6770"/>
      </right>
      <top style="hair">
        <color theme="1"/>
      </top>
      <bottom style="hair">
        <color theme="1"/>
      </bottom>
      <diagonal/>
    </border>
    <border>
      <left style="thin">
        <color rgb="FF5B6770"/>
      </left>
      <right style="thin">
        <color rgb="FF5B6770"/>
      </right>
      <top/>
      <bottom style="thin">
        <color rgb="FF5B6770"/>
      </bottom>
      <diagonal/>
    </border>
    <border>
      <left style="thin">
        <color rgb="FF5B6770"/>
      </left>
      <right style="thin">
        <color rgb="FF5B6770"/>
      </right>
      <top/>
      <bottom style="hair">
        <color theme="1"/>
      </bottom>
      <diagonal/>
    </border>
    <border>
      <left style="thin">
        <color rgb="FF5B6770"/>
      </left>
      <right style="thin">
        <color rgb="FF5B6770"/>
      </right>
      <top style="hair">
        <color theme="3" tint="-0.249977111117893"/>
      </top>
      <bottom style="thin">
        <color rgb="FF5B6770"/>
      </bottom>
      <diagonal/>
    </border>
    <border>
      <left style="thin">
        <color rgb="FF5B6770"/>
      </left>
      <right/>
      <top style="thin">
        <color rgb="FF5B6770"/>
      </top>
      <bottom style="hair">
        <color theme="1"/>
      </bottom>
      <diagonal/>
    </border>
    <border>
      <left/>
      <right style="thin">
        <color rgb="FF5B6770"/>
      </right>
      <top style="thin">
        <color rgb="FF5B6770"/>
      </top>
      <bottom style="hair">
        <color theme="1"/>
      </bottom>
      <diagonal/>
    </border>
    <border>
      <left/>
      <right style="thin">
        <color rgb="FF5B6770"/>
      </right>
      <top style="hair">
        <color theme="1"/>
      </top>
      <bottom style="thin">
        <color rgb="FF5B6770"/>
      </bottom>
      <diagonal/>
    </border>
    <border>
      <left/>
      <right style="thin">
        <color rgb="FF5B6770"/>
      </right>
      <top/>
      <bottom style="hair">
        <color theme="3" tint="-0.249977111117893"/>
      </bottom>
      <diagonal/>
    </border>
    <border>
      <left/>
      <right style="thin">
        <color rgb="FF5B6770"/>
      </right>
      <top style="hair">
        <color theme="3" tint="-0.249977111117893"/>
      </top>
      <bottom style="hair">
        <color theme="3" tint="-0.249977111117893"/>
      </bottom>
      <diagonal/>
    </border>
    <border>
      <left/>
      <right style="thin">
        <color rgb="FF5B6770"/>
      </right>
      <top style="hair">
        <color theme="3" tint="-0.249977111117893"/>
      </top>
      <bottom/>
      <diagonal/>
    </border>
    <border>
      <left/>
      <right style="thin">
        <color rgb="FF5B6770"/>
      </right>
      <top style="thin">
        <color rgb="FF5B6770"/>
      </top>
      <bottom/>
      <diagonal/>
    </border>
    <border>
      <left/>
      <right style="thin">
        <color rgb="FF5B6770"/>
      </right>
      <top style="hair">
        <color theme="1"/>
      </top>
      <bottom style="hair">
        <color theme="1"/>
      </bottom>
      <diagonal/>
    </border>
    <border>
      <left/>
      <right style="thin">
        <color rgb="FF5B6770"/>
      </right>
      <top/>
      <bottom style="thin">
        <color rgb="FF5B6770"/>
      </bottom>
      <diagonal/>
    </border>
    <border>
      <left/>
      <right style="thin">
        <color rgb="FF5B6770"/>
      </right>
      <top/>
      <bottom style="hair">
        <color theme="1"/>
      </bottom>
      <diagonal/>
    </border>
    <border>
      <left/>
      <right style="thin">
        <color rgb="FF5B6770"/>
      </right>
      <top style="hair">
        <color theme="3" tint="-0.249977111117893"/>
      </top>
      <bottom style="thin">
        <color rgb="FF5B6770"/>
      </bottom>
      <diagonal/>
    </border>
    <border>
      <left/>
      <right/>
      <top style="hair">
        <color theme="1"/>
      </top>
      <bottom/>
      <diagonal/>
    </border>
    <border>
      <left style="thin">
        <color rgb="FF5B6770"/>
      </left>
      <right style="thin">
        <color rgb="FF5B6770"/>
      </right>
      <top style="thin">
        <color rgb="FF5B6770"/>
      </top>
      <bottom style="hair">
        <color theme="3" tint="-0.249977111117893"/>
      </bottom>
      <diagonal/>
    </border>
    <border>
      <left/>
      <right/>
      <top style="thin">
        <color rgb="FF5B6770"/>
      </top>
      <bottom style="hair">
        <color theme="1"/>
      </bottom>
      <diagonal/>
    </border>
    <border>
      <left style="thin">
        <color rgb="FF5B6770"/>
      </left>
      <right style="thin">
        <color rgb="FF5B6770"/>
      </right>
      <top style="hair">
        <color theme="1"/>
      </top>
      <bottom/>
      <diagonal/>
    </border>
    <border>
      <left style="thin">
        <color rgb="FF5B6770"/>
      </left>
      <right/>
      <top style="hair">
        <color theme="1"/>
      </top>
      <bottom/>
      <diagonal/>
    </border>
    <border>
      <left/>
      <right style="thin">
        <color rgb="FF5B6770"/>
      </right>
      <top style="hair">
        <color theme="1"/>
      </top>
      <bottom/>
      <diagonal/>
    </border>
    <border>
      <left/>
      <right/>
      <top style="thin">
        <color rgb="FF5B6770"/>
      </top>
      <bottom style="hair">
        <color theme="3" tint="-0.249977111117893"/>
      </bottom>
      <diagonal/>
    </border>
    <border>
      <left style="thin">
        <color theme="0"/>
      </left>
      <right style="thin">
        <color theme="0"/>
      </right>
      <top style="thin">
        <color rgb="FF5B6770"/>
      </top>
      <bottom/>
      <diagonal/>
    </border>
    <border>
      <left style="thin">
        <color theme="0"/>
      </left>
      <right style="thin">
        <color theme="0"/>
      </right>
      <top/>
      <bottom style="thin">
        <color rgb="FF5B6770"/>
      </bottom>
      <diagonal/>
    </border>
    <border>
      <left style="thin">
        <color theme="0"/>
      </left>
      <right/>
      <top/>
      <bottom style="thin">
        <color rgb="FF5B6770"/>
      </bottom>
      <diagonal/>
    </border>
    <border>
      <left/>
      <right style="thin">
        <color theme="0"/>
      </right>
      <top/>
      <bottom style="thin">
        <color rgb="FF5B6770"/>
      </bottom>
      <diagonal/>
    </border>
    <border>
      <left style="thin">
        <color theme="0"/>
      </left>
      <right/>
      <top style="thin">
        <color rgb="FF5B6770"/>
      </top>
      <bottom/>
      <diagonal/>
    </border>
    <border>
      <left/>
      <right style="thin">
        <color theme="0"/>
      </right>
      <top style="thin">
        <color rgb="FF5B6770"/>
      </top>
      <bottom/>
      <diagonal/>
    </border>
    <border>
      <left style="thin">
        <color rgb="FF5B6770"/>
      </left>
      <right/>
      <top style="hair">
        <color rgb="FF5B6770"/>
      </top>
      <bottom style="hair">
        <color rgb="FF5B6770"/>
      </bottom>
      <diagonal/>
    </border>
    <border>
      <left/>
      <right style="thin">
        <color rgb="FF5B6770"/>
      </right>
      <top style="hair">
        <color rgb="FF5B6770"/>
      </top>
      <bottom style="hair">
        <color rgb="FF5B6770"/>
      </bottom>
      <diagonal/>
    </border>
    <border>
      <left style="thin">
        <color rgb="FF5B6770"/>
      </left>
      <right/>
      <top style="hair">
        <color rgb="FF5B6770"/>
      </top>
      <bottom style="thin">
        <color rgb="FF5B6770"/>
      </bottom>
      <diagonal/>
    </border>
    <border>
      <left/>
      <right style="thin">
        <color rgb="FF5B6770"/>
      </right>
      <top style="hair">
        <color rgb="FF5B6770"/>
      </top>
      <bottom style="thin">
        <color rgb="FF5B6770"/>
      </bottom>
      <diagonal/>
    </border>
    <border>
      <left style="thin">
        <color rgb="FF5B6770"/>
      </left>
      <right/>
      <top style="thin">
        <color rgb="FF5B6770"/>
      </top>
      <bottom style="hair">
        <color theme="3" tint="-0.249977111117893"/>
      </bottom>
      <diagonal/>
    </border>
    <border>
      <left style="thin">
        <color rgb="FF5B6770"/>
      </left>
      <right/>
      <top/>
      <bottom/>
      <diagonal/>
    </border>
    <border>
      <left style="thin">
        <color rgb="FF5B6770"/>
      </left>
      <right/>
      <top style="hair">
        <color rgb="FF5B6770"/>
      </top>
      <bottom/>
      <diagonal/>
    </border>
    <border>
      <left/>
      <right style="thin">
        <color rgb="FF5B6770"/>
      </right>
      <top style="thin">
        <color rgb="FF5B6770"/>
      </top>
      <bottom style="hair">
        <color theme="3" tint="-0.249977111117893"/>
      </bottom>
      <diagonal/>
    </border>
    <border>
      <left style="thin">
        <color rgb="FF5B6770"/>
      </left>
      <right style="thin">
        <color rgb="FF5B6770"/>
      </right>
      <top/>
      <bottom/>
      <diagonal/>
    </border>
    <border>
      <left style="thin">
        <color rgb="FF5B6770"/>
      </left>
      <right style="thin">
        <color rgb="FF5B6770"/>
      </right>
      <top style="hair">
        <color rgb="FF5B6770"/>
      </top>
      <bottom/>
      <diagonal/>
    </border>
    <border>
      <left/>
      <right/>
      <top style="medium">
        <color rgb="FF002162"/>
      </top>
      <bottom/>
      <diagonal/>
    </border>
    <border>
      <left/>
      <right style="thin">
        <color rgb="FF5B6770"/>
      </right>
      <top/>
      <bottom/>
      <diagonal/>
    </border>
    <border>
      <left style="thin">
        <color rgb="FF5B6770"/>
      </left>
      <right/>
      <top/>
      <bottom style="hair">
        <color indexed="64"/>
      </bottom>
      <diagonal/>
    </border>
    <border>
      <left/>
      <right style="thin">
        <color rgb="FF5B6770"/>
      </right>
      <top/>
      <bottom style="hair">
        <color indexed="64"/>
      </bottom>
      <diagonal/>
    </border>
    <border>
      <left style="thin">
        <color rgb="FF5B6770"/>
      </left>
      <right style="thin">
        <color rgb="FF5B6770"/>
      </right>
      <top/>
      <bottom style="hair">
        <color indexed="64"/>
      </bottom>
      <diagonal/>
    </border>
    <border>
      <left/>
      <right style="thin">
        <color rgb="FF5B6770"/>
      </right>
      <top style="thin">
        <color rgb="FF5B6770"/>
      </top>
      <bottom style="hair">
        <color rgb="FF5B6770"/>
      </bottom>
      <diagonal/>
    </border>
    <border>
      <left style="thin">
        <color rgb="FF5B6770"/>
      </left>
      <right/>
      <top style="hair">
        <color theme="3" tint="-0.249977111117893"/>
      </top>
      <bottom style="hair">
        <color rgb="FF5B6770"/>
      </bottom>
      <diagonal/>
    </border>
    <border>
      <left/>
      <right style="thin">
        <color rgb="FF5B6770"/>
      </right>
      <top style="hair">
        <color theme="3" tint="-0.249977111117893"/>
      </top>
      <bottom style="hair">
        <color rgb="FF5B6770"/>
      </bottom>
      <diagonal/>
    </border>
    <border>
      <left/>
      <right/>
      <top style="thin">
        <color rgb="FF5B6770"/>
      </top>
      <bottom style="hair">
        <color rgb="FF5B6770"/>
      </bottom>
      <diagonal/>
    </border>
    <border>
      <left style="thin">
        <color rgb="FF5B6770"/>
      </left>
      <right/>
      <top style="thin">
        <color rgb="FF5B6770"/>
      </top>
      <bottom style="hair">
        <color rgb="FF5B6770"/>
      </bottom>
      <diagonal/>
    </border>
    <border>
      <left style="thin">
        <color rgb="FF5B6770"/>
      </left>
      <right style="thin">
        <color rgb="FF5B6770"/>
      </right>
      <top style="thin">
        <color rgb="FF5B6770"/>
      </top>
      <bottom style="hair">
        <color rgb="FF5B6770"/>
      </bottom>
      <diagonal/>
    </border>
    <border>
      <left style="thin">
        <color rgb="FF5B6770"/>
      </left>
      <right/>
      <top style="hair">
        <color theme="1"/>
      </top>
      <bottom style="hair">
        <color rgb="FF5B6770"/>
      </bottom>
      <diagonal/>
    </border>
    <border>
      <left style="thin">
        <color rgb="FF5B6770"/>
      </left>
      <right style="thin">
        <color rgb="FF5B6770"/>
      </right>
      <top style="hair">
        <color rgb="FF5B6770"/>
      </top>
      <bottom style="hair">
        <color rgb="FF5B6770"/>
      </bottom>
      <diagonal/>
    </border>
    <border>
      <left style="thin">
        <color rgb="FF5B6770"/>
      </left>
      <right style="thin">
        <color rgb="FF5B6770"/>
      </right>
      <top style="hair">
        <color rgb="FF5B6770"/>
      </top>
      <bottom style="hair">
        <color theme="1"/>
      </bottom>
      <diagonal/>
    </border>
    <border>
      <left style="thin">
        <color rgb="FF5B6770"/>
      </left>
      <right/>
      <top style="hair">
        <color theme="1"/>
      </top>
      <bottom style="hair">
        <color theme="3" tint="-0.249977111117893"/>
      </bottom>
      <diagonal/>
    </border>
    <border>
      <left/>
      <right style="thin">
        <color rgb="FF5B6770"/>
      </right>
      <top style="hair">
        <color theme="1"/>
      </top>
      <bottom style="hair">
        <color theme="3" tint="-0.249977111117893"/>
      </bottom>
      <diagonal/>
    </border>
    <border>
      <left/>
      <right/>
      <top style="medium">
        <color rgb="FF002162"/>
      </top>
      <bottom style="hair">
        <color indexed="64"/>
      </bottom>
      <diagonal/>
    </border>
    <border>
      <left/>
      <right/>
      <top style="hair">
        <color indexed="64"/>
      </top>
      <bottom style="hair">
        <color theme="1"/>
      </bottom>
      <diagonal/>
    </border>
    <border>
      <left/>
      <right/>
      <top style="thin">
        <color rgb="FF5B6770"/>
      </top>
      <bottom style="hair">
        <color indexed="64"/>
      </bottom>
      <diagonal/>
    </border>
    <border>
      <left/>
      <right style="thin">
        <color rgb="FF5B6770"/>
      </right>
      <top style="hair">
        <color theme="1"/>
      </top>
      <bottom style="hair">
        <color rgb="FF5B6770"/>
      </bottom>
      <diagonal/>
    </border>
    <border>
      <left/>
      <right/>
      <top style="hair">
        <color rgb="FF5B6770"/>
      </top>
      <bottom style="hair">
        <color rgb="FF5B6770"/>
      </bottom>
      <diagonal/>
    </border>
    <border>
      <left/>
      <right/>
      <top style="hair">
        <color indexed="64"/>
      </top>
      <bottom style="thin">
        <color rgb="FF5B6770"/>
      </bottom>
      <diagonal/>
    </border>
    <border>
      <left/>
      <right/>
      <top style="hair">
        <color rgb="FF5B6770"/>
      </top>
      <bottom style="thin">
        <color rgb="FF5B6770"/>
      </bottom>
      <diagonal/>
    </border>
    <border>
      <left style="thin">
        <color rgb="FF5B6770"/>
      </left>
      <right/>
      <top style="hair">
        <color indexed="64"/>
      </top>
      <bottom style="thin">
        <color rgb="FF5B6770"/>
      </bottom>
      <diagonal/>
    </border>
    <border>
      <left/>
      <right style="thin">
        <color rgb="FF002162"/>
      </right>
      <top/>
      <bottom style="thin">
        <color rgb="FF002162"/>
      </bottom>
      <diagonal/>
    </border>
    <border>
      <left/>
      <right/>
      <top style="thin">
        <color rgb="FF002162"/>
      </top>
      <bottom style="medium">
        <color rgb="FF002162"/>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rgb="FF5B6770"/>
      </right>
      <top/>
      <bottom style="thin">
        <color indexed="64"/>
      </bottom>
      <diagonal/>
    </border>
    <border>
      <left/>
      <right/>
      <top style="hair">
        <color rgb="FF5B6770"/>
      </top>
      <bottom style="thin">
        <color indexed="64"/>
      </bottom>
      <diagonal/>
    </border>
    <border>
      <left/>
      <right/>
      <top style="hair">
        <color indexed="64"/>
      </top>
      <bottom style="thin">
        <color indexed="64"/>
      </bottom>
      <diagonal/>
    </border>
    <border>
      <left style="thin">
        <color rgb="FF5B6770"/>
      </left>
      <right style="thin">
        <color rgb="FF5B6770"/>
      </right>
      <top/>
      <bottom style="thin">
        <color indexed="64"/>
      </bottom>
      <diagonal/>
    </border>
    <border>
      <left style="thin">
        <color rgb="FF5B6770"/>
      </left>
      <right style="thin">
        <color rgb="FF5B6770"/>
      </right>
      <top style="hair">
        <color theme="3" tint="-0.249977111117893"/>
      </top>
      <bottom style="thin">
        <color indexed="64"/>
      </bottom>
      <diagonal/>
    </border>
    <border>
      <left/>
      <right/>
      <top style="hair">
        <color theme="3" tint="-0.249977111117893"/>
      </top>
      <bottom style="thin">
        <color indexed="64"/>
      </bottom>
      <diagonal/>
    </border>
    <border>
      <left style="thin">
        <color rgb="FF5B6770"/>
      </left>
      <right style="thin">
        <color rgb="FF5B6770"/>
      </right>
      <top style="hair">
        <color theme="1"/>
      </top>
      <bottom style="thin">
        <color indexed="64"/>
      </bottom>
      <diagonal/>
    </border>
    <border>
      <left style="thin">
        <color rgb="FF5B6770"/>
      </left>
      <right/>
      <top style="hair">
        <color theme="1"/>
      </top>
      <bottom style="thin">
        <color indexed="64"/>
      </bottom>
      <diagonal/>
    </border>
    <border>
      <left/>
      <right/>
      <top style="hair">
        <color theme="1"/>
      </top>
      <bottom style="thin">
        <color indexed="64"/>
      </bottom>
      <diagonal/>
    </border>
    <border>
      <left/>
      <right style="thin">
        <color rgb="FF5B6770"/>
      </right>
      <top style="hair">
        <color theme="1"/>
      </top>
      <bottom style="thin">
        <color indexed="64"/>
      </bottom>
      <diagonal/>
    </border>
    <border>
      <left style="thin">
        <color rgb="FF5B6770"/>
      </left>
      <right/>
      <top style="hair">
        <color theme="3" tint="-0.249977111117893"/>
      </top>
      <bottom style="thin">
        <color indexed="64"/>
      </bottom>
      <diagonal/>
    </border>
    <border>
      <left/>
      <right style="thin">
        <color rgb="FF5B6770"/>
      </right>
      <top style="hair">
        <color theme="3" tint="-0.249977111117893"/>
      </top>
      <bottom style="thin">
        <color indexed="64"/>
      </bottom>
      <diagonal/>
    </border>
    <border>
      <left style="thin">
        <color rgb="FF5B6770"/>
      </left>
      <right/>
      <top/>
      <bottom style="thin">
        <color indexed="64"/>
      </bottom>
      <diagonal/>
    </border>
    <border>
      <left/>
      <right/>
      <top/>
      <bottom style="thin">
        <color indexed="64"/>
      </bottom>
      <diagonal/>
    </border>
  </borders>
  <cellStyleXfs count="5">
    <xf numFmtId="0" fontId="0" fillId="0" borderId="0"/>
    <xf numFmtId="0" fontId="2" fillId="0" borderId="0"/>
    <xf numFmtId="0" fontId="2" fillId="0" borderId="0"/>
    <xf numFmtId="0" fontId="4" fillId="0" borderId="0"/>
    <xf numFmtId="0" fontId="45" fillId="0" borderId="0" applyNumberFormat="0" applyFill="0" applyBorder="0" applyAlignment="0" applyProtection="0"/>
  </cellStyleXfs>
  <cellXfs count="705">
    <xf numFmtId="0" fontId="0" fillId="0" borderId="0" xfId="0"/>
    <xf numFmtId="0" fontId="5" fillId="2" borderId="0" xfId="0" applyFont="1" applyFill="1" applyBorder="1" applyAlignment="1" applyProtection="1">
      <alignment vertical="center"/>
      <protection hidden="1"/>
    </xf>
    <xf numFmtId="49" fontId="10" fillId="2" borderId="0" xfId="3" applyNumberFormat="1" applyFont="1" applyFill="1" applyBorder="1" applyAlignment="1" applyProtection="1">
      <alignment vertical="center"/>
      <protection hidden="1"/>
    </xf>
    <xf numFmtId="49" fontId="11" fillId="2" borderId="0" xfId="3" applyNumberFormat="1" applyFont="1" applyFill="1" applyBorder="1" applyAlignment="1" applyProtection="1">
      <alignment vertical="center"/>
      <protection hidden="1"/>
    </xf>
    <xf numFmtId="49" fontId="10" fillId="2" borderId="0" xfId="3" applyNumberFormat="1" applyFont="1" applyFill="1" applyBorder="1" applyAlignment="1" applyProtection="1">
      <alignment horizontal="center" vertical="center"/>
      <protection hidden="1"/>
    </xf>
    <xf numFmtId="164" fontId="18" fillId="2" borderId="0" xfId="3" applyNumberFormat="1" applyFont="1" applyFill="1" applyBorder="1" applyAlignment="1" applyProtection="1">
      <alignment horizontal="center" vertical="center" wrapText="1"/>
      <protection hidden="1"/>
    </xf>
    <xf numFmtId="164" fontId="22" fillId="2" borderId="0" xfId="3" applyNumberFormat="1" applyFont="1" applyFill="1" applyBorder="1" applyAlignment="1" applyProtection="1">
      <alignment horizontal="center" vertical="center" wrapText="1"/>
      <protection hidden="1"/>
    </xf>
    <xf numFmtId="0" fontId="5" fillId="0" borderId="0" xfId="0" applyFont="1" applyAlignment="1" applyProtection="1">
      <alignment vertical="center"/>
      <protection hidden="1"/>
    </xf>
    <xf numFmtId="164" fontId="16" fillId="3" borderId="0" xfId="3" applyNumberFormat="1" applyFont="1" applyFill="1" applyBorder="1" applyAlignment="1" applyProtection="1">
      <alignment horizontal="center" vertical="center" wrapText="1"/>
      <protection hidden="1"/>
    </xf>
    <xf numFmtId="164" fontId="11" fillId="3" borderId="0" xfId="3" applyNumberFormat="1" applyFont="1" applyFill="1" applyBorder="1" applyAlignment="1" applyProtection="1">
      <alignment horizontal="center" vertical="center" wrapText="1"/>
      <protection hidden="1"/>
    </xf>
    <xf numFmtId="0" fontId="19" fillId="3" borderId="0" xfId="0" applyFont="1" applyFill="1" applyAlignment="1" applyProtection="1">
      <alignment vertical="center"/>
    </xf>
    <xf numFmtId="164" fontId="22" fillId="4" borderId="0" xfId="3" applyNumberFormat="1" applyFont="1" applyFill="1" applyBorder="1" applyAlignment="1" applyProtection="1">
      <alignment horizontal="center" vertical="center" wrapText="1"/>
      <protection hidden="1"/>
    </xf>
    <xf numFmtId="49" fontId="1" fillId="3" borderId="0" xfId="3" applyNumberFormat="1" applyFont="1" applyFill="1" applyBorder="1" applyAlignment="1" applyProtection="1">
      <alignment vertical="center"/>
    </xf>
    <xf numFmtId="14" fontId="8" fillId="3" borderId="0" xfId="3" applyNumberFormat="1" applyFont="1" applyFill="1" applyBorder="1" applyAlignment="1" applyProtection="1">
      <alignment horizontal="left" vertical="center"/>
    </xf>
    <xf numFmtId="164" fontId="17" fillId="3" borderId="0" xfId="3" applyNumberFormat="1" applyFont="1" applyFill="1" applyBorder="1" applyAlignment="1" applyProtection="1">
      <alignment horizontal="center" vertical="center" wrapText="1"/>
      <protection hidden="1"/>
    </xf>
    <xf numFmtId="164" fontId="6" fillId="4" borderId="0" xfId="3" applyNumberFormat="1" applyFont="1" applyFill="1" applyBorder="1" applyAlignment="1" applyProtection="1">
      <alignment horizontal="center" vertical="center"/>
      <protection hidden="1"/>
    </xf>
    <xf numFmtId="0" fontId="24" fillId="4" borderId="0" xfId="3" applyFont="1" applyFill="1" applyBorder="1" applyAlignment="1" applyProtection="1">
      <alignment horizontal="left" vertical="center"/>
    </xf>
    <xf numFmtId="0" fontId="23" fillId="4" borderId="0" xfId="0" applyFont="1" applyFill="1" applyAlignment="1" applyProtection="1">
      <alignment vertical="center"/>
      <protection hidden="1"/>
    </xf>
    <xf numFmtId="0" fontId="7" fillId="4" borderId="0" xfId="3" applyFont="1" applyFill="1" applyBorder="1" applyAlignment="1" applyProtection="1">
      <alignment horizontal="center" vertical="center"/>
    </xf>
    <xf numFmtId="165" fontId="7" fillId="4" borderId="0" xfId="3" applyNumberFormat="1" applyFont="1" applyFill="1" applyBorder="1" applyAlignment="1" applyProtection="1">
      <alignment horizontal="right" vertical="center"/>
    </xf>
    <xf numFmtId="0" fontId="6" fillId="4" borderId="0" xfId="3" applyFont="1" applyFill="1" applyAlignment="1">
      <alignment vertical="center"/>
    </xf>
    <xf numFmtId="0" fontId="6" fillId="4" borderId="0" xfId="3" applyFont="1" applyFill="1" applyAlignment="1">
      <alignment horizontal="right" vertical="center"/>
    </xf>
    <xf numFmtId="0" fontId="5" fillId="4" borderId="0" xfId="0" applyFont="1" applyFill="1" applyAlignment="1" applyProtection="1">
      <alignment vertical="center"/>
      <protection hidden="1"/>
    </xf>
    <xf numFmtId="0" fontId="11" fillId="4" borderId="0" xfId="3" applyFont="1" applyFill="1" applyAlignment="1" applyProtection="1">
      <alignment vertical="center"/>
      <protection hidden="1"/>
    </xf>
    <xf numFmtId="0" fontId="5" fillId="4" borderId="0" xfId="0" applyFont="1" applyFill="1" applyBorder="1" applyAlignment="1" applyProtection="1">
      <alignment vertical="center"/>
      <protection hidden="1"/>
    </xf>
    <xf numFmtId="49" fontId="11" fillId="4" borderId="0" xfId="3" applyNumberFormat="1" applyFont="1" applyFill="1" applyBorder="1" applyAlignment="1" applyProtection="1">
      <alignment vertical="center"/>
      <protection hidden="1"/>
    </xf>
    <xf numFmtId="49" fontId="6" fillId="3" borderId="0" xfId="3" applyNumberFormat="1" applyFont="1" applyFill="1" applyBorder="1" applyAlignment="1" applyProtection="1">
      <alignment vertical="center"/>
    </xf>
    <xf numFmtId="0" fontId="13" fillId="3" borderId="0" xfId="0" applyFont="1" applyFill="1" applyAlignment="1">
      <alignment vertical="center"/>
    </xf>
    <xf numFmtId="0" fontId="0" fillId="4" borderId="0" xfId="0" applyFill="1" applyAlignment="1">
      <alignment vertical="center"/>
    </xf>
    <xf numFmtId="0" fontId="0" fillId="0" borderId="0" xfId="0" applyAlignment="1">
      <alignment vertical="center"/>
    </xf>
    <xf numFmtId="0" fontId="1" fillId="3" borderId="0" xfId="0" applyFont="1" applyFill="1" applyBorder="1" applyAlignment="1">
      <alignment vertical="center"/>
    </xf>
    <xf numFmtId="0" fontId="6" fillId="3" borderId="0" xfId="3" applyFont="1" applyFill="1" applyBorder="1" applyAlignment="1">
      <alignment vertical="center"/>
    </xf>
    <xf numFmtId="0" fontId="13" fillId="3" borderId="0" xfId="0" applyFont="1" applyFill="1" applyAlignment="1">
      <alignment horizontal="center" vertical="center"/>
    </xf>
    <xf numFmtId="0" fontId="25" fillId="3" borderId="0" xfId="0" applyFont="1" applyFill="1" applyAlignment="1">
      <alignment vertical="center"/>
    </xf>
    <xf numFmtId="49" fontId="12" fillId="3" borderId="0" xfId="3" applyNumberFormat="1" applyFont="1" applyFill="1" applyBorder="1" applyAlignment="1" applyProtection="1">
      <alignment vertical="center" wrapText="1"/>
    </xf>
    <xf numFmtId="49" fontId="13" fillId="3" borderId="0" xfId="3" applyNumberFormat="1" applyFont="1" applyFill="1" applyBorder="1" applyAlignment="1" applyProtection="1">
      <alignment vertical="center"/>
    </xf>
    <xf numFmtId="0" fontId="1" fillId="3" borderId="0" xfId="0" applyFont="1" applyFill="1" applyAlignment="1">
      <alignment vertical="center"/>
    </xf>
    <xf numFmtId="0" fontId="21" fillId="3" borderId="0" xfId="0" applyFont="1" applyFill="1" applyAlignment="1">
      <alignment vertical="center"/>
    </xf>
    <xf numFmtId="0" fontId="21" fillId="3" borderId="0" xfId="0" applyFont="1" applyFill="1" applyBorder="1" applyAlignment="1" applyProtection="1">
      <alignment vertical="center"/>
    </xf>
    <xf numFmtId="0" fontId="23" fillId="3" borderId="0" xfId="0" applyFont="1" applyFill="1" applyBorder="1" applyAlignment="1" applyProtection="1">
      <alignment vertical="center"/>
    </xf>
    <xf numFmtId="0" fontId="20" fillId="3" borderId="0" xfId="0" applyFont="1" applyFill="1" applyBorder="1" applyAlignment="1" applyProtection="1">
      <alignment vertical="center"/>
    </xf>
    <xf numFmtId="0" fontId="0" fillId="4" borderId="0" xfId="0" applyFill="1" applyBorder="1" applyAlignment="1">
      <alignment vertical="center"/>
    </xf>
    <xf numFmtId="0" fontId="0" fillId="0" borderId="0" xfId="0" applyBorder="1" applyAlignment="1">
      <alignment vertical="center"/>
    </xf>
    <xf numFmtId="0" fontId="7" fillId="3" borderId="0" xfId="0" applyFont="1" applyFill="1" applyAlignment="1">
      <alignment vertical="center"/>
    </xf>
    <xf numFmtId="0" fontId="0" fillId="3" borderId="0" xfId="0" applyFill="1" applyBorder="1" applyAlignment="1">
      <alignment vertical="center"/>
    </xf>
    <xf numFmtId="0" fontId="0" fillId="3" borderId="0" xfId="0" applyFill="1" applyAlignment="1">
      <alignment vertical="center"/>
    </xf>
    <xf numFmtId="0" fontId="7" fillId="3" borderId="0" xfId="0" applyFont="1" applyFill="1" applyAlignment="1" applyProtection="1">
      <alignment vertical="center"/>
    </xf>
    <xf numFmtId="0" fontId="16" fillId="4" borderId="0" xfId="3" applyFont="1" applyFill="1" applyBorder="1" applyAlignment="1" applyProtection="1">
      <alignment horizontal="left" vertical="center"/>
    </xf>
    <xf numFmtId="0" fontId="7" fillId="4" borderId="0" xfId="0" applyFont="1" applyFill="1" applyBorder="1" applyAlignment="1" applyProtection="1">
      <alignment vertical="center" wrapText="1"/>
    </xf>
    <xf numFmtId="0" fontId="15" fillId="4" borderId="0" xfId="0" applyFont="1" applyFill="1" applyBorder="1" applyAlignment="1" applyProtection="1">
      <alignment vertical="center"/>
    </xf>
    <xf numFmtId="0" fontId="19" fillId="4" borderId="0" xfId="0" applyFont="1" applyFill="1" applyAlignment="1" applyProtection="1">
      <alignment vertical="center"/>
    </xf>
    <xf numFmtId="0" fontId="24" fillId="4" borderId="0" xfId="0" applyFont="1" applyFill="1" applyBorder="1" applyAlignment="1" applyProtection="1">
      <alignment horizontal="right" vertical="center"/>
    </xf>
    <xf numFmtId="3" fontId="24" fillId="4" borderId="0" xfId="0" applyNumberFormat="1" applyFont="1" applyFill="1" applyBorder="1" applyAlignment="1" applyProtection="1">
      <alignment horizontal="center" vertical="center"/>
    </xf>
    <xf numFmtId="0" fontId="23" fillId="4" borderId="0" xfId="0" applyFont="1" applyFill="1" applyAlignment="1" applyProtection="1">
      <alignment vertical="center"/>
    </xf>
    <xf numFmtId="0" fontId="7" fillId="4" borderId="0" xfId="0" applyFont="1" applyFill="1" applyAlignment="1" applyProtection="1">
      <alignment vertical="center"/>
    </xf>
    <xf numFmtId="0" fontId="23" fillId="4" borderId="0" xfId="0" applyFont="1" applyFill="1" applyAlignment="1" applyProtection="1">
      <alignment vertical="center" wrapText="1"/>
    </xf>
    <xf numFmtId="0" fontId="23" fillId="4" borderId="0" xfId="0" applyFont="1" applyFill="1" applyBorder="1" applyAlignment="1" applyProtection="1">
      <alignment vertical="center"/>
    </xf>
    <xf numFmtId="0" fontId="23" fillId="4" borderId="0" xfId="0" applyFont="1" applyFill="1" applyAlignment="1">
      <alignment vertical="center"/>
    </xf>
    <xf numFmtId="0" fontId="21" fillId="4" borderId="0" xfId="0" applyFont="1" applyFill="1" applyAlignment="1">
      <alignment vertical="center"/>
    </xf>
    <xf numFmtId="1" fontId="7" fillId="3" borderId="3" xfId="2" applyNumberFormat="1" applyFont="1" applyFill="1" applyBorder="1" applyAlignment="1">
      <alignment horizontal="center" vertical="center"/>
    </xf>
    <xf numFmtId="0" fontId="7" fillId="3" borderId="3" xfId="0" applyFont="1" applyFill="1" applyBorder="1" applyAlignment="1">
      <alignment horizontal="center" vertical="center"/>
    </xf>
    <xf numFmtId="1" fontId="7" fillId="3" borderId="4" xfId="2" applyNumberFormat="1" applyFont="1" applyFill="1" applyBorder="1" applyAlignment="1">
      <alignment horizontal="center" vertical="center"/>
    </xf>
    <xf numFmtId="0" fontId="7" fillId="3" borderId="4" xfId="0" applyFont="1" applyFill="1" applyBorder="1" applyAlignment="1">
      <alignment horizontal="center" vertical="center"/>
    </xf>
    <xf numFmtId="0" fontId="25" fillId="3" borderId="0" xfId="0" applyFont="1" applyFill="1" applyAlignment="1">
      <alignment horizontal="center" vertical="center"/>
    </xf>
    <xf numFmtId="0" fontId="14" fillId="3" borderId="3" xfId="0" applyFont="1" applyFill="1" applyBorder="1" applyAlignment="1">
      <alignment horizontal="center" vertical="center"/>
    </xf>
    <xf numFmtId="0" fontId="14" fillId="3" borderId="4" xfId="0" applyFont="1" applyFill="1" applyBorder="1" applyAlignment="1">
      <alignment horizontal="center" vertical="center"/>
    </xf>
    <xf numFmtId="1" fontId="7" fillId="3" borderId="5" xfId="2" applyNumberFormat="1" applyFont="1" applyFill="1" applyBorder="1" applyAlignment="1">
      <alignment horizontal="center" vertical="center"/>
    </xf>
    <xf numFmtId="0" fontId="7" fillId="3" borderId="5" xfId="0" applyFont="1" applyFill="1" applyBorder="1" applyAlignment="1">
      <alignment horizontal="center" vertical="center"/>
    </xf>
    <xf numFmtId="0" fontId="14" fillId="3" borderId="6" xfId="0" applyFont="1" applyFill="1" applyBorder="1" applyAlignment="1">
      <alignment horizontal="center" vertical="center"/>
    </xf>
    <xf numFmtId="1" fontId="7" fillId="3" borderId="6" xfId="2" applyNumberFormat="1" applyFont="1" applyFill="1" applyBorder="1" applyAlignment="1">
      <alignment horizontal="center" vertical="center"/>
    </xf>
    <xf numFmtId="0" fontId="7" fillId="3" borderId="6" xfId="0" applyFont="1" applyFill="1" applyBorder="1" applyAlignment="1">
      <alignment horizontal="center" vertical="center"/>
    </xf>
    <xf numFmtId="49" fontId="7" fillId="3" borderId="0" xfId="3" applyNumberFormat="1" applyFont="1" applyFill="1" applyBorder="1" applyAlignment="1" applyProtection="1">
      <alignment vertical="center"/>
    </xf>
    <xf numFmtId="2" fontId="7" fillId="3" borderId="0" xfId="2" applyNumberFormat="1" applyFont="1" applyFill="1" applyBorder="1" applyAlignment="1" applyProtection="1">
      <alignment horizontal="right" vertical="center" indent="1"/>
    </xf>
    <xf numFmtId="1" fontId="7" fillId="3" borderId="0" xfId="2" applyNumberFormat="1" applyFont="1" applyFill="1" applyBorder="1" applyAlignment="1" applyProtection="1">
      <alignment horizontal="center" vertical="center"/>
    </xf>
    <xf numFmtId="49" fontId="6" fillId="3" borderId="0" xfId="3" applyNumberFormat="1" applyFont="1" applyFill="1" applyBorder="1" applyAlignment="1" applyProtection="1">
      <alignment horizontal="left" vertical="center"/>
    </xf>
    <xf numFmtId="49" fontId="7" fillId="3" borderId="0" xfId="3" applyNumberFormat="1" applyFont="1" applyFill="1" applyBorder="1" applyAlignment="1" applyProtection="1">
      <alignment horizontal="left" vertical="center"/>
    </xf>
    <xf numFmtId="0" fontId="1" fillId="3" borderId="0" xfId="0" applyFont="1" applyFill="1" applyBorder="1" applyAlignment="1" applyProtection="1">
      <alignment vertical="center"/>
    </xf>
    <xf numFmtId="49" fontId="9" fillId="3" borderId="0" xfId="3" applyNumberFormat="1" applyFont="1" applyFill="1" applyBorder="1" applyAlignment="1" applyProtection="1">
      <alignment horizontal="center" vertical="center"/>
    </xf>
    <xf numFmtId="0" fontId="1" fillId="4" borderId="0" xfId="0" applyFont="1" applyFill="1" applyAlignment="1">
      <alignment vertical="center"/>
    </xf>
    <xf numFmtId="49" fontId="7" fillId="3" borderId="8" xfId="3" applyNumberFormat="1" applyFont="1" applyFill="1" applyBorder="1" applyAlignment="1" applyProtection="1">
      <alignment horizontal="left" vertical="center"/>
    </xf>
    <xf numFmtId="0" fontId="1" fillId="3" borderId="8" xfId="0" applyFont="1" applyFill="1" applyBorder="1" applyAlignment="1">
      <alignment vertical="center"/>
    </xf>
    <xf numFmtId="0" fontId="6" fillId="3" borderId="8" xfId="3" applyFont="1" applyFill="1" applyBorder="1" applyAlignment="1">
      <alignment vertical="center"/>
    </xf>
    <xf numFmtId="49" fontId="7" fillId="3" borderId="10" xfId="3" applyNumberFormat="1" applyFont="1" applyFill="1" applyBorder="1" applyAlignment="1" applyProtection="1">
      <alignment horizontal="left" vertical="center"/>
    </xf>
    <xf numFmtId="49" fontId="6" fillId="3" borderId="8" xfId="3" applyNumberFormat="1" applyFont="1" applyFill="1" applyBorder="1" applyAlignment="1" applyProtection="1">
      <alignment horizontal="left" vertical="center"/>
    </xf>
    <xf numFmtId="0" fontId="7" fillId="3" borderId="8" xfId="3" applyFont="1" applyFill="1" applyBorder="1" applyAlignment="1">
      <alignment horizontal="left" vertical="center" wrapText="1"/>
    </xf>
    <xf numFmtId="49" fontId="7" fillId="2" borderId="0" xfId="3" applyNumberFormat="1" applyFont="1" applyFill="1" applyBorder="1" applyAlignment="1" applyProtection="1">
      <alignment vertical="center"/>
      <protection hidden="1"/>
    </xf>
    <xf numFmtId="49" fontId="6" fillId="3" borderId="0" xfId="3" applyNumberFormat="1" applyFont="1" applyFill="1" applyBorder="1" applyAlignment="1" applyProtection="1">
      <alignment vertical="center"/>
    </xf>
    <xf numFmtId="0" fontId="7" fillId="3" borderId="0" xfId="0" applyFont="1" applyFill="1" applyAlignment="1" applyProtection="1">
      <alignment horizontal="right" vertical="center"/>
    </xf>
    <xf numFmtId="49" fontId="14" fillId="3" borderId="0" xfId="3" applyNumberFormat="1" applyFont="1" applyFill="1" applyBorder="1" applyAlignment="1" applyProtection="1">
      <alignment horizontal="left" vertical="center"/>
    </xf>
    <xf numFmtId="49" fontId="14" fillId="3" borderId="8" xfId="3" applyNumberFormat="1" applyFont="1" applyFill="1" applyBorder="1" applyAlignment="1" applyProtection="1">
      <alignment vertical="center"/>
    </xf>
    <xf numFmtId="49" fontId="14" fillId="3" borderId="0" xfId="3" applyNumberFormat="1" applyFont="1" applyFill="1" applyBorder="1" applyAlignment="1" applyProtection="1">
      <alignment vertical="center"/>
    </xf>
    <xf numFmtId="49" fontId="14" fillId="3" borderId="13" xfId="3" applyNumberFormat="1" applyFont="1" applyFill="1" applyBorder="1" applyAlignment="1" applyProtection="1">
      <alignment horizontal="left" vertical="center"/>
    </xf>
    <xf numFmtId="49" fontId="14" fillId="3" borderId="14" xfId="3" applyNumberFormat="1" applyFont="1" applyFill="1" applyBorder="1" applyAlignment="1" applyProtection="1">
      <alignment horizontal="center" vertical="center"/>
    </xf>
    <xf numFmtId="49" fontId="14" fillId="3" borderId="0" xfId="3" applyNumberFormat="1" applyFont="1" applyFill="1" applyBorder="1" applyAlignment="1" applyProtection="1">
      <alignment horizontal="center" vertical="center"/>
    </xf>
    <xf numFmtId="14" fontId="7" fillId="3" borderId="0" xfId="3" applyNumberFormat="1" applyFont="1" applyFill="1" applyBorder="1" applyAlignment="1" applyProtection="1">
      <alignment horizontal="left" vertical="center"/>
    </xf>
    <xf numFmtId="1" fontId="7" fillId="3" borderId="15" xfId="2" applyNumberFormat="1" applyFont="1" applyFill="1" applyBorder="1" applyAlignment="1">
      <alignment horizontal="center" vertical="center"/>
    </xf>
    <xf numFmtId="0" fontId="7" fillId="3" borderId="15" xfId="0" applyFont="1" applyFill="1" applyBorder="1" applyAlignment="1">
      <alignment horizontal="center" vertical="center"/>
    </xf>
    <xf numFmtId="0" fontId="37" fillId="3" borderId="0" xfId="0" applyFont="1" applyFill="1" applyAlignment="1">
      <alignment horizontal="left" vertical="center"/>
    </xf>
    <xf numFmtId="0" fontId="37" fillId="3" borderId="0" xfId="0" applyFont="1" applyFill="1" applyAlignment="1">
      <alignment horizontal="left"/>
    </xf>
    <xf numFmtId="0" fontId="37" fillId="3" borderId="0" xfId="0" applyFont="1" applyFill="1" applyAlignment="1"/>
    <xf numFmtId="0" fontId="38" fillId="3" borderId="0" xfId="0" applyFont="1" applyFill="1" applyAlignment="1">
      <alignment horizontal="left" vertical="center"/>
    </xf>
    <xf numFmtId="4" fontId="7" fillId="3" borderId="4" xfId="2" applyNumberFormat="1" applyFont="1" applyFill="1" applyBorder="1" applyAlignment="1">
      <alignment horizontal="center" vertical="center"/>
    </xf>
    <xf numFmtId="4" fontId="7" fillId="3" borderId="3" xfId="2" applyNumberFormat="1" applyFont="1" applyFill="1" applyBorder="1" applyAlignment="1">
      <alignment horizontal="center" vertical="center"/>
    </xf>
    <xf numFmtId="0" fontId="3" fillId="3" borderId="0" xfId="3" applyFont="1" applyFill="1" applyAlignment="1" applyProtection="1">
      <protection hidden="1"/>
    </xf>
    <xf numFmtId="0" fontId="26" fillId="3" borderId="0" xfId="3" applyFont="1" applyFill="1" applyAlignment="1" applyProtection="1">
      <protection hidden="1"/>
    </xf>
    <xf numFmtId="0" fontId="39" fillId="3" borderId="0" xfId="3" applyFont="1" applyFill="1" applyAlignment="1" applyProtection="1">
      <alignment horizontal="right"/>
      <protection hidden="1"/>
    </xf>
    <xf numFmtId="0" fontId="40" fillId="5" borderId="16" xfId="2" applyFont="1" applyFill="1" applyBorder="1" applyAlignment="1">
      <alignment horizontal="center" vertical="center"/>
    </xf>
    <xf numFmtId="0" fontId="14" fillId="3" borderId="17" xfId="0" applyFont="1" applyFill="1" applyBorder="1" applyAlignment="1">
      <alignment horizontal="center" vertical="center"/>
    </xf>
    <xf numFmtId="1" fontId="7" fillId="3" borderId="17" xfId="2" applyNumberFormat="1" applyFont="1" applyFill="1" applyBorder="1" applyAlignment="1">
      <alignment horizontal="center" vertical="center"/>
    </xf>
    <xf numFmtId="0" fontId="7" fillId="3" borderId="17" xfId="0" applyFont="1" applyFill="1" applyBorder="1" applyAlignment="1">
      <alignment horizontal="center" vertical="center"/>
    </xf>
    <xf numFmtId="0" fontId="40" fillId="5" borderId="18" xfId="2" applyFont="1" applyFill="1" applyBorder="1" applyAlignment="1">
      <alignment horizontal="center" vertical="center"/>
    </xf>
    <xf numFmtId="1" fontId="7" fillId="3" borderId="19" xfId="2" applyNumberFormat="1" applyFont="1" applyFill="1" applyBorder="1" applyAlignment="1">
      <alignment horizontal="center" vertical="center"/>
    </xf>
    <xf numFmtId="0" fontId="7" fillId="3" borderId="19" xfId="0" applyFont="1" applyFill="1" applyBorder="1" applyAlignment="1">
      <alignment horizontal="center" vertical="center"/>
    </xf>
    <xf numFmtId="1" fontId="7" fillId="3" borderId="16" xfId="2" applyNumberFormat="1" applyFont="1" applyFill="1" applyBorder="1" applyAlignment="1">
      <alignment horizontal="center" vertical="center"/>
    </xf>
    <xf numFmtId="0" fontId="7" fillId="3" borderId="16" xfId="0" applyFont="1" applyFill="1" applyBorder="1" applyAlignment="1">
      <alignment horizontal="center" vertical="center"/>
    </xf>
    <xf numFmtId="1" fontId="7" fillId="3" borderId="18" xfId="2" applyNumberFormat="1" applyFont="1" applyFill="1" applyBorder="1" applyAlignment="1">
      <alignment horizontal="center" vertical="center"/>
    </xf>
    <xf numFmtId="0" fontId="7" fillId="3" borderId="18" xfId="0" applyFont="1" applyFill="1" applyBorder="1" applyAlignment="1">
      <alignment horizontal="center" vertical="center"/>
    </xf>
    <xf numFmtId="0" fontId="14" fillId="3" borderId="29" xfId="0" applyFont="1" applyFill="1" applyBorder="1" applyAlignment="1">
      <alignment horizontal="center" vertical="center"/>
    </xf>
    <xf numFmtId="0" fontId="14" fillId="3" borderId="30" xfId="0" applyFont="1" applyFill="1" applyBorder="1" applyAlignment="1">
      <alignment horizontal="center" vertical="center"/>
    </xf>
    <xf numFmtId="0" fontId="14" fillId="3" borderId="31" xfId="0" applyFont="1" applyFill="1" applyBorder="1" applyAlignment="1">
      <alignment horizontal="center" vertical="center"/>
    </xf>
    <xf numFmtId="0" fontId="14" fillId="3" borderId="32" xfId="0" applyFont="1" applyFill="1" applyBorder="1" applyAlignment="1">
      <alignment horizontal="center" vertical="center"/>
    </xf>
    <xf numFmtId="0" fontId="14" fillId="3" borderId="33" xfId="0" applyFont="1" applyFill="1" applyBorder="1" applyAlignment="1">
      <alignment horizontal="center" vertical="center"/>
    </xf>
    <xf numFmtId="0" fontId="14" fillId="3" borderId="34" xfId="0" applyFont="1" applyFill="1" applyBorder="1" applyAlignment="1">
      <alignment horizontal="center" vertical="center"/>
    </xf>
    <xf numFmtId="0" fontId="14" fillId="3" borderId="35" xfId="0" applyFont="1" applyFill="1" applyBorder="1" applyAlignment="1">
      <alignment horizontal="center" vertical="center"/>
    </xf>
    <xf numFmtId="0" fontId="14" fillId="3" borderId="36" xfId="0" applyFont="1" applyFill="1" applyBorder="1" applyAlignment="1">
      <alignment horizontal="center" vertical="center"/>
    </xf>
    <xf numFmtId="0" fontId="14" fillId="3" borderId="37" xfId="0" applyFont="1" applyFill="1" applyBorder="1" applyAlignment="1">
      <alignment horizontal="center" vertical="center"/>
    </xf>
    <xf numFmtId="0" fontId="14" fillId="3" borderId="38" xfId="0" applyFont="1" applyFill="1" applyBorder="1" applyAlignment="1">
      <alignment horizontal="center" vertical="center"/>
    </xf>
    <xf numFmtId="1" fontId="7" fillId="3" borderId="39" xfId="2" applyNumberFormat="1" applyFont="1" applyFill="1" applyBorder="1" applyAlignment="1">
      <alignment horizontal="center" vertical="center"/>
    </xf>
    <xf numFmtId="1" fontId="7" fillId="3" borderId="40" xfId="2" applyNumberFormat="1" applyFont="1" applyFill="1" applyBorder="1" applyAlignment="1">
      <alignment horizontal="center" vertical="center"/>
    </xf>
    <xf numFmtId="1" fontId="7" fillId="3" borderId="21" xfId="2" applyNumberFormat="1" applyFont="1" applyFill="1" applyBorder="1" applyAlignment="1">
      <alignment horizontal="center" vertical="center"/>
    </xf>
    <xf numFmtId="1" fontId="7" fillId="3" borderId="41" xfId="2" applyNumberFormat="1" applyFont="1" applyFill="1" applyBorder="1" applyAlignment="1">
      <alignment horizontal="center" vertical="center"/>
    </xf>
    <xf numFmtId="1" fontId="7" fillId="3" borderId="22" xfId="2" applyNumberFormat="1" applyFont="1" applyFill="1" applyBorder="1" applyAlignment="1">
      <alignment horizontal="center" vertical="center"/>
    </xf>
    <xf numFmtId="1" fontId="7" fillId="3" borderId="42" xfId="2" applyNumberFormat="1" applyFont="1" applyFill="1" applyBorder="1" applyAlignment="1">
      <alignment horizontal="center" vertical="center"/>
    </xf>
    <xf numFmtId="1" fontId="7" fillId="3" borderId="23" xfId="2" applyNumberFormat="1" applyFont="1" applyFill="1" applyBorder="1" applyAlignment="1">
      <alignment horizontal="center" vertical="center"/>
    </xf>
    <xf numFmtId="1" fontId="7" fillId="3" borderId="43" xfId="2" applyNumberFormat="1" applyFont="1" applyFill="1" applyBorder="1" applyAlignment="1">
      <alignment horizontal="center" vertical="center"/>
    </xf>
    <xf numFmtId="1" fontId="7" fillId="3" borderId="24" xfId="2" applyNumberFormat="1" applyFont="1" applyFill="1" applyBorder="1" applyAlignment="1">
      <alignment horizontal="center" vertical="center"/>
    </xf>
    <xf numFmtId="1" fontId="7" fillId="3" borderId="44" xfId="2" applyNumberFormat="1" applyFont="1" applyFill="1" applyBorder="1" applyAlignment="1">
      <alignment horizontal="center" vertical="center"/>
    </xf>
    <xf numFmtId="1" fontId="7" fillId="3" borderId="25" xfId="2" applyNumberFormat="1" applyFont="1" applyFill="1" applyBorder="1" applyAlignment="1">
      <alignment horizontal="center" vertical="center"/>
    </xf>
    <xf numFmtId="1" fontId="7" fillId="3" borderId="45" xfId="2" applyNumberFormat="1" applyFont="1" applyFill="1" applyBorder="1" applyAlignment="1">
      <alignment horizontal="center" vertical="center"/>
    </xf>
    <xf numFmtId="1" fontId="7" fillId="3" borderId="26" xfId="2" applyNumberFormat="1" applyFont="1" applyFill="1" applyBorder="1" applyAlignment="1">
      <alignment horizontal="center" vertical="center"/>
    </xf>
    <xf numFmtId="1" fontId="7" fillId="3" borderId="46" xfId="2" applyNumberFormat="1" applyFont="1" applyFill="1" applyBorder="1" applyAlignment="1">
      <alignment horizontal="center" vertical="center"/>
    </xf>
    <xf numFmtId="1" fontId="7" fillId="3" borderId="27" xfId="2" applyNumberFormat="1" applyFont="1" applyFill="1" applyBorder="1" applyAlignment="1">
      <alignment horizontal="center" vertical="center"/>
    </xf>
    <xf numFmtId="1" fontId="7" fillId="3" borderId="47" xfId="2" applyNumberFormat="1" applyFont="1" applyFill="1" applyBorder="1" applyAlignment="1">
      <alignment horizontal="center" vertical="center"/>
    </xf>
    <xf numFmtId="1" fontId="7" fillId="3" borderId="20" xfId="2" applyNumberFormat="1" applyFont="1" applyFill="1" applyBorder="1" applyAlignment="1">
      <alignment horizontal="center" vertical="center"/>
    </xf>
    <xf numFmtId="1" fontId="7" fillId="3" borderId="48" xfId="2" applyNumberFormat="1" applyFont="1" applyFill="1" applyBorder="1" applyAlignment="1">
      <alignment horizontal="center" vertical="center"/>
    </xf>
    <xf numFmtId="1" fontId="7" fillId="3" borderId="28" xfId="2" applyNumberFormat="1" applyFont="1" applyFill="1" applyBorder="1" applyAlignment="1">
      <alignment horizontal="center" vertical="center"/>
    </xf>
    <xf numFmtId="1" fontId="7" fillId="3" borderId="49" xfId="2" applyNumberFormat="1" applyFont="1" applyFill="1" applyBorder="1" applyAlignment="1">
      <alignment horizontal="center" vertical="center"/>
    </xf>
    <xf numFmtId="1" fontId="7" fillId="3" borderId="29" xfId="2" applyNumberFormat="1" applyFont="1" applyFill="1" applyBorder="1" applyAlignment="1">
      <alignment horizontal="center" vertical="center"/>
    </xf>
    <xf numFmtId="1" fontId="7" fillId="3" borderId="35" xfId="2" applyNumberFormat="1" applyFont="1" applyFill="1" applyBorder="1" applyAlignment="1">
      <alignment horizontal="center" vertical="center"/>
    </xf>
    <xf numFmtId="1" fontId="7" fillId="3" borderId="37" xfId="2" applyNumberFormat="1" applyFont="1" applyFill="1" applyBorder="1" applyAlignment="1">
      <alignment horizontal="center" vertical="center"/>
    </xf>
    <xf numFmtId="1" fontId="7" fillId="3" borderId="30" xfId="2" applyNumberFormat="1" applyFont="1" applyFill="1" applyBorder="1" applyAlignment="1">
      <alignment horizontal="center" vertical="center"/>
    </xf>
    <xf numFmtId="0" fontId="7" fillId="3" borderId="39" xfId="0" applyFont="1" applyFill="1" applyBorder="1" applyAlignment="1">
      <alignment horizontal="center" vertical="center"/>
    </xf>
    <xf numFmtId="1" fontId="7" fillId="3" borderId="52" xfId="2" applyNumberFormat="1" applyFont="1" applyFill="1" applyBorder="1" applyAlignment="1">
      <alignment horizontal="center" vertical="center"/>
    </xf>
    <xf numFmtId="0" fontId="7" fillId="3" borderId="52" xfId="0" applyFont="1" applyFill="1" applyBorder="1" applyAlignment="1">
      <alignment horizontal="center" vertical="center"/>
    </xf>
    <xf numFmtId="2" fontId="7" fillId="3" borderId="40" xfId="2" applyNumberFormat="1" applyFont="1" applyFill="1" applyBorder="1" applyAlignment="1">
      <alignment horizontal="center" vertical="center"/>
    </xf>
    <xf numFmtId="0" fontId="7" fillId="3" borderId="26" xfId="0" applyFont="1" applyFill="1" applyBorder="1" applyAlignment="1">
      <alignment horizontal="center" vertical="center"/>
    </xf>
    <xf numFmtId="2" fontId="7" fillId="3" borderId="46" xfId="2" applyNumberFormat="1" applyFont="1" applyFill="1" applyBorder="1" applyAlignment="1">
      <alignment horizontal="center" vertical="center"/>
    </xf>
    <xf numFmtId="0" fontId="7" fillId="3" borderId="20" xfId="0" applyFont="1" applyFill="1" applyBorder="1" applyAlignment="1">
      <alignment horizontal="center" vertical="center"/>
    </xf>
    <xf numFmtId="2" fontId="7" fillId="3" borderId="48" xfId="2" applyNumberFormat="1" applyFont="1" applyFill="1" applyBorder="1" applyAlignment="1">
      <alignment horizontal="center" vertical="center"/>
    </xf>
    <xf numFmtId="0" fontId="7" fillId="3" borderId="21" xfId="0" applyFont="1" applyFill="1" applyBorder="1" applyAlignment="1">
      <alignment horizontal="center" vertical="center"/>
    </xf>
    <xf numFmtId="2" fontId="7" fillId="3" borderId="41" xfId="0" applyNumberFormat="1" applyFont="1" applyFill="1" applyBorder="1" applyAlignment="1">
      <alignment horizontal="center" vertical="center"/>
    </xf>
    <xf numFmtId="1" fontId="1" fillId="4" borderId="37" xfId="2" applyNumberFormat="1" applyFont="1" applyFill="1" applyBorder="1" applyAlignment="1" applyProtection="1">
      <alignment horizontal="center" vertical="center"/>
      <protection locked="0"/>
    </xf>
    <xf numFmtId="1" fontId="1" fillId="4" borderId="30" xfId="2" applyNumberFormat="1" applyFont="1" applyFill="1" applyBorder="1" applyAlignment="1" applyProtection="1">
      <alignment horizontal="center" vertical="center"/>
      <protection locked="0"/>
    </xf>
    <xf numFmtId="4" fontId="7" fillId="3" borderId="17" xfId="2" applyNumberFormat="1" applyFont="1" applyFill="1" applyBorder="1" applyAlignment="1">
      <alignment horizontal="center" vertical="center"/>
    </xf>
    <xf numFmtId="1" fontId="7" fillId="3" borderId="53" xfId="2" applyNumberFormat="1" applyFont="1" applyFill="1" applyBorder="1" applyAlignment="1">
      <alignment horizontal="center" vertical="center"/>
    </xf>
    <xf numFmtId="0" fontId="7" fillId="3" borderId="54" xfId="0" applyFont="1" applyFill="1" applyBorder="1" applyAlignment="1">
      <alignment horizontal="center" vertical="center"/>
    </xf>
    <xf numFmtId="1" fontId="7" fillId="3" borderId="50" xfId="2" applyNumberFormat="1" applyFont="1" applyFill="1" applyBorder="1" applyAlignment="1">
      <alignment horizontal="center" vertical="center"/>
    </xf>
    <xf numFmtId="0" fontId="7" fillId="3" borderId="50" xfId="0" applyFont="1" applyFill="1" applyBorder="1" applyAlignment="1">
      <alignment horizontal="center" vertical="center"/>
    </xf>
    <xf numFmtId="2" fontId="7" fillId="3" borderId="55" xfId="2" applyNumberFormat="1" applyFont="1" applyFill="1" applyBorder="1" applyAlignment="1">
      <alignment horizontal="center" vertical="center"/>
    </xf>
    <xf numFmtId="4" fontId="7" fillId="3" borderId="6" xfId="2" applyNumberFormat="1" applyFont="1" applyFill="1" applyBorder="1" applyAlignment="1">
      <alignment horizontal="center" vertical="center"/>
    </xf>
    <xf numFmtId="0" fontId="14" fillId="3" borderId="56" xfId="0" applyFont="1" applyFill="1" applyBorder="1" applyAlignment="1">
      <alignment horizontal="center" vertical="center"/>
    </xf>
    <xf numFmtId="1" fontId="7" fillId="3" borderId="56" xfId="2" applyNumberFormat="1" applyFont="1" applyFill="1" applyBorder="1" applyAlignment="1">
      <alignment horizontal="center" vertical="center"/>
    </xf>
    <xf numFmtId="4" fontId="7" fillId="3" borderId="56" xfId="2" applyNumberFormat="1" applyFont="1" applyFill="1" applyBorder="1" applyAlignment="1">
      <alignment horizontal="center" vertical="center"/>
    </xf>
    <xf numFmtId="2" fontId="7" fillId="3" borderId="41" xfId="2" applyNumberFormat="1" applyFont="1" applyFill="1" applyBorder="1" applyAlignment="1">
      <alignment horizontal="center" vertical="center"/>
    </xf>
    <xf numFmtId="0" fontId="40" fillId="5" borderId="25" xfId="2" applyFont="1" applyFill="1" applyBorder="1" applyAlignment="1">
      <alignment horizontal="center" vertical="center"/>
    </xf>
    <xf numFmtId="0" fontId="40" fillId="5" borderId="27" xfId="2" applyFont="1" applyFill="1" applyBorder="1" applyAlignment="1">
      <alignment horizontal="center" vertical="center"/>
    </xf>
    <xf numFmtId="0" fontId="40" fillId="5" borderId="57" xfId="2" applyFont="1" applyFill="1" applyBorder="1" applyAlignment="1">
      <alignment horizontal="center" vertical="center"/>
    </xf>
    <xf numFmtId="0" fontId="40" fillId="5" borderId="58" xfId="2" applyFont="1" applyFill="1" applyBorder="1" applyAlignment="1">
      <alignment horizontal="center" vertical="center"/>
    </xf>
    <xf numFmtId="0" fontId="40" fillId="5" borderId="59" xfId="2" applyFont="1" applyFill="1" applyBorder="1" applyAlignment="1">
      <alignment horizontal="center" vertical="center"/>
    </xf>
    <xf numFmtId="0" fontId="40" fillId="5" borderId="60" xfId="2" applyFont="1" applyFill="1" applyBorder="1" applyAlignment="1">
      <alignment horizontal="center" vertical="center"/>
    </xf>
    <xf numFmtId="0" fontId="40" fillId="5" borderId="61" xfId="2" applyFont="1" applyFill="1" applyBorder="1" applyAlignment="1">
      <alignment horizontal="center" vertical="center"/>
    </xf>
    <xf numFmtId="0" fontId="40" fillId="5" borderId="62" xfId="2" applyFont="1" applyFill="1" applyBorder="1" applyAlignment="1">
      <alignment horizontal="center" vertical="center"/>
    </xf>
    <xf numFmtId="0" fontId="0" fillId="3" borderId="0" xfId="0" applyFill="1"/>
    <xf numFmtId="0" fontId="41" fillId="3" borderId="0" xfId="0" applyFont="1" applyFill="1" applyAlignment="1"/>
    <xf numFmtId="49" fontId="6" fillId="3" borderId="10" xfId="3" applyNumberFormat="1" applyFont="1" applyFill="1" applyBorder="1" applyAlignment="1" applyProtection="1">
      <alignment horizontal="left" vertical="center"/>
    </xf>
    <xf numFmtId="0" fontId="19" fillId="3" borderId="0" xfId="0" applyFont="1" applyFill="1" applyBorder="1" applyAlignment="1" applyProtection="1">
      <alignment vertical="center"/>
    </xf>
    <xf numFmtId="49" fontId="37" fillId="3" borderId="0" xfId="3" applyNumberFormat="1" applyFont="1" applyFill="1" applyBorder="1" applyAlignment="1" applyProtection="1">
      <alignment horizontal="left" vertical="center"/>
    </xf>
    <xf numFmtId="49" fontId="14" fillId="3" borderId="0" xfId="3" applyNumberFormat="1" applyFont="1" applyFill="1" applyBorder="1" applyAlignment="1" applyProtection="1">
      <alignment vertical="center"/>
    </xf>
    <xf numFmtId="49" fontId="14" fillId="3" borderId="0" xfId="3" applyNumberFormat="1" applyFont="1" applyFill="1" applyBorder="1" applyAlignment="1" applyProtection="1">
      <alignment vertical="center"/>
    </xf>
    <xf numFmtId="0" fontId="16" fillId="3" borderId="0" xfId="3" applyFont="1" applyFill="1" applyBorder="1" applyAlignment="1" applyProtection="1">
      <alignment horizontal="left" vertical="center"/>
    </xf>
    <xf numFmtId="0" fontId="7" fillId="3" borderId="0" xfId="0" applyFont="1" applyFill="1" applyBorder="1" applyAlignment="1" applyProtection="1">
      <alignment vertical="center" wrapText="1"/>
    </xf>
    <xf numFmtId="0" fontId="15" fillId="3" borderId="0" xfId="0" applyFont="1" applyFill="1" applyBorder="1" applyAlignment="1" applyProtection="1">
      <alignment vertical="center"/>
    </xf>
    <xf numFmtId="0" fontId="0" fillId="3" borderId="0" xfId="0" applyFill="1" applyAlignment="1" applyProtection="1">
      <alignment vertical="center"/>
    </xf>
    <xf numFmtId="0" fontId="37" fillId="3" borderId="0" xfId="0" applyFont="1" applyFill="1" applyAlignment="1" applyProtection="1"/>
    <xf numFmtId="0" fontId="42" fillId="3" borderId="0" xfId="0" applyFont="1" applyFill="1" applyAlignment="1" applyProtection="1"/>
    <xf numFmtId="0" fontId="13" fillId="3" borderId="0" xfId="0" applyFont="1" applyFill="1" applyAlignment="1" applyProtection="1">
      <alignment vertical="center"/>
    </xf>
    <xf numFmtId="0" fontId="5" fillId="2" borderId="0" xfId="0" applyFont="1" applyFill="1" applyBorder="1" applyAlignment="1" applyProtection="1">
      <alignment vertical="center"/>
    </xf>
    <xf numFmtId="0" fontId="5" fillId="4" borderId="0" xfId="0" applyFont="1" applyFill="1" applyBorder="1" applyAlignment="1" applyProtection="1">
      <alignment vertical="center"/>
    </xf>
    <xf numFmtId="0" fontId="0" fillId="4" borderId="0" xfId="0" applyFill="1" applyAlignment="1" applyProtection="1">
      <alignment vertical="center"/>
    </xf>
    <xf numFmtId="0" fontId="0" fillId="0" borderId="0" xfId="0" applyAlignment="1" applyProtection="1">
      <alignment vertical="center"/>
    </xf>
    <xf numFmtId="0" fontId="1" fillId="3" borderId="8" xfId="0" applyFont="1" applyFill="1" applyBorder="1" applyAlignment="1" applyProtection="1">
      <alignment vertical="center"/>
    </xf>
    <xf numFmtId="0" fontId="6" fillId="3" borderId="8" xfId="3" applyFont="1" applyFill="1" applyBorder="1" applyAlignment="1" applyProtection="1">
      <alignment vertical="center"/>
    </xf>
    <xf numFmtId="0" fontId="6" fillId="3" borderId="0" xfId="3" applyFont="1" applyFill="1" applyBorder="1" applyAlignment="1" applyProtection="1">
      <alignment vertical="center"/>
    </xf>
    <xf numFmtId="0" fontId="7" fillId="3" borderId="8" xfId="3" applyFont="1" applyFill="1" applyBorder="1" applyAlignment="1" applyProtection="1">
      <alignment horizontal="left" vertical="center" wrapText="1"/>
    </xf>
    <xf numFmtId="49" fontId="10" fillId="2" borderId="0" xfId="3" applyNumberFormat="1" applyFont="1" applyFill="1" applyBorder="1" applyAlignment="1" applyProtection="1">
      <alignment vertical="center"/>
    </xf>
    <xf numFmtId="0" fontId="1" fillId="4" borderId="0" xfId="0" applyFont="1" applyFill="1" applyAlignment="1" applyProtection="1">
      <alignment vertical="center"/>
    </xf>
    <xf numFmtId="0" fontId="5" fillId="4" borderId="0" xfId="0" applyFont="1" applyFill="1" applyAlignment="1" applyProtection="1">
      <alignment vertical="center"/>
    </xf>
    <xf numFmtId="49" fontId="11" fillId="4" borderId="0" xfId="3" applyNumberFormat="1" applyFont="1" applyFill="1" applyBorder="1" applyAlignment="1" applyProtection="1">
      <alignment vertical="center"/>
    </xf>
    <xf numFmtId="49" fontId="11" fillId="2" borderId="0" xfId="3" applyNumberFormat="1" applyFont="1" applyFill="1" applyBorder="1" applyAlignment="1" applyProtection="1">
      <alignment vertical="center"/>
    </xf>
    <xf numFmtId="49" fontId="10" fillId="2" borderId="0" xfId="3" applyNumberFormat="1" applyFont="1" applyFill="1" applyBorder="1" applyAlignment="1" applyProtection="1">
      <alignment horizontal="center" vertical="center"/>
    </xf>
    <xf numFmtId="0" fontId="43" fillId="4" borderId="0" xfId="0" applyFont="1" applyFill="1" applyAlignment="1" applyProtection="1">
      <alignment vertical="center"/>
    </xf>
    <xf numFmtId="0" fontId="37" fillId="3" borderId="0" xfId="0" applyFont="1" applyFill="1" applyBorder="1" applyAlignment="1" applyProtection="1">
      <alignment horizontal="left"/>
    </xf>
    <xf numFmtId="0" fontId="0" fillId="3" borderId="0" xfId="0" applyFill="1" applyBorder="1" applyAlignment="1" applyProtection="1">
      <alignment vertical="center"/>
    </xf>
    <xf numFmtId="0" fontId="25" fillId="3" borderId="0" xfId="0" applyFont="1" applyFill="1" applyBorder="1" applyAlignment="1" applyProtection="1">
      <alignment horizontal="center" vertical="center"/>
    </xf>
    <xf numFmtId="0" fontId="37" fillId="3" borderId="0" xfId="0" applyFont="1" applyFill="1" applyBorder="1" applyAlignment="1" applyProtection="1">
      <alignment horizontal="left" vertical="center"/>
    </xf>
    <xf numFmtId="0" fontId="13" fillId="3" borderId="0" xfId="0" applyFont="1" applyFill="1" applyBorder="1" applyAlignment="1" applyProtection="1">
      <alignment horizontal="center" vertical="center"/>
    </xf>
    <xf numFmtId="0" fontId="25" fillId="3" borderId="0" xfId="0" applyFont="1" applyFill="1" applyBorder="1" applyAlignment="1" applyProtection="1">
      <alignment vertical="center"/>
    </xf>
    <xf numFmtId="0" fontId="40" fillId="3" borderId="0" xfId="2" applyFont="1" applyFill="1" applyBorder="1" applyAlignment="1" applyProtection="1">
      <alignment horizontal="center" vertical="center"/>
    </xf>
    <xf numFmtId="0" fontId="40" fillId="3" borderId="0" xfId="2" applyFont="1" applyFill="1" applyBorder="1" applyAlignment="1" applyProtection="1">
      <alignment vertical="center"/>
    </xf>
    <xf numFmtId="164" fontId="18" fillId="2" borderId="0" xfId="3" applyNumberFormat="1"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xf>
    <xf numFmtId="0" fontId="14" fillId="3" borderId="0" xfId="0" applyFont="1" applyFill="1" applyBorder="1" applyAlignment="1" applyProtection="1">
      <alignment horizontal="left" vertical="center"/>
    </xf>
    <xf numFmtId="0" fontId="7" fillId="3" borderId="0" xfId="0" applyFont="1" applyFill="1" applyBorder="1" applyAlignment="1" applyProtection="1">
      <alignment vertical="center"/>
    </xf>
    <xf numFmtId="0" fontId="7" fillId="3" borderId="0" xfId="0" applyFont="1" applyFill="1" applyBorder="1" applyAlignment="1" applyProtection="1">
      <alignment horizontal="center" vertical="center"/>
    </xf>
    <xf numFmtId="166" fontId="7" fillId="3" borderId="0" xfId="2" applyNumberFormat="1" applyFont="1" applyFill="1" applyBorder="1" applyAlignment="1" applyProtection="1">
      <alignment vertical="center"/>
    </xf>
    <xf numFmtId="0" fontId="38" fillId="3" borderId="0" xfId="0" applyFont="1" applyFill="1" applyBorder="1" applyAlignment="1" applyProtection="1">
      <alignment vertical="center"/>
    </xf>
    <xf numFmtId="1" fontId="1" fillId="3" borderId="0" xfId="2" applyNumberFormat="1" applyFont="1" applyFill="1" applyBorder="1" applyAlignment="1" applyProtection="1">
      <alignment horizontal="center" vertical="center"/>
    </xf>
    <xf numFmtId="164" fontId="22" fillId="3" borderId="0" xfId="3" applyNumberFormat="1" applyFont="1" applyFill="1" applyBorder="1" applyAlignment="1" applyProtection="1">
      <alignment horizontal="center" vertical="center" wrapText="1"/>
    </xf>
    <xf numFmtId="164" fontId="17" fillId="3" borderId="0" xfId="3" applyNumberFormat="1" applyFont="1" applyFill="1" applyBorder="1" applyAlignment="1" applyProtection="1">
      <alignment horizontal="center" vertical="center" wrapText="1"/>
    </xf>
    <xf numFmtId="164" fontId="11" fillId="3" borderId="0" xfId="3" applyNumberFormat="1" applyFont="1" applyFill="1" applyBorder="1" applyAlignment="1" applyProtection="1">
      <alignment horizontal="center" vertical="center" wrapText="1"/>
    </xf>
    <xf numFmtId="1" fontId="7" fillId="3" borderId="0" xfId="2" applyNumberFormat="1" applyFont="1" applyFill="1" applyBorder="1" applyAlignment="1" applyProtection="1">
      <alignment vertical="center"/>
    </xf>
    <xf numFmtId="2" fontId="7" fillId="3" borderId="0" xfId="2" applyNumberFormat="1" applyFont="1" applyFill="1" applyBorder="1" applyAlignment="1" applyProtection="1">
      <alignment horizontal="center" vertical="center"/>
    </xf>
    <xf numFmtId="166" fontId="1" fillId="3" borderId="0" xfId="2" applyNumberFormat="1" applyFont="1" applyFill="1" applyBorder="1" applyAlignment="1" applyProtection="1">
      <alignment vertical="center"/>
    </xf>
    <xf numFmtId="0" fontId="38" fillId="3" borderId="0" xfId="0" applyFont="1" applyFill="1" applyAlignment="1" applyProtection="1">
      <alignment vertical="center"/>
    </xf>
    <xf numFmtId="0" fontId="1" fillId="3" borderId="0" xfId="0" applyFont="1" applyFill="1" applyAlignment="1" applyProtection="1">
      <alignment vertical="center"/>
    </xf>
    <xf numFmtId="0" fontId="37" fillId="3" borderId="0" xfId="0" applyFont="1" applyFill="1" applyAlignment="1" applyProtection="1">
      <alignment horizontal="left"/>
    </xf>
    <xf numFmtId="0" fontId="25" fillId="3" borderId="0" xfId="0" applyFont="1" applyFill="1" applyAlignment="1" applyProtection="1">
      <alignment horizontal="center" vertical="center"/>
    </xf>
    <xf numFmtId="0" fontId="37" fillId="3" borderId="0" xfId="0" applyFont="1" applyFill="1" applyAlignment="1" applyProtection="1">
      <alignment vertical="center"/>
    </xf>
    <xf numFmtId="0" fontId="40" fillId="5" borderId="25" xfId="2" applyFont="1" applyFill="1" applyBorder="1" applyAlignment="1" applyProtection="1">
      <alignment horizontal="center" vertical="center"/>
    </xf>
    <xf numFmtId="0" fontId="40" fillId="5" borderId="61" xfId="2" applyFont="1" applyFill="1" applyBorder="1" applyAlignment="1" applyProtection="1">
      <alignment horizontal="center" vertical="center"/>
    </xf>
    <xf numFmtId="0" fontId="40" fillId="5" borderId="62" xfId="2" applyFont="1" applyFill="1" applyBorder="1" applyAlignment="1" applyProtection="1">
      <alignment horizontal="center" vertical="center"/>
    </xf>
    <xf numFmtId="0" fontId="40" fillId="5" borderId="16" xfId="2" applyFont="1" applyFill="1" applyBorder="1" applyAlignment="1" applyProtection="1">
      <alignment horizontal="center" vertical="center"/>
    </xf>
    <xf numFmtId="0" fontId="40" fillId="5" borderId="57" xfId="2" applyFont="1" applyFill="1" applyBorder="1" applyAlignment="1" applyProtection="1">
      <alignment horizontal="center" vertical="center"/>
    </xf>
    <xf numFmtId="0" fontId="40" fillId="5" borderId="61" xfId="2" applyFont="1" applyFill="1" applyBorder="1" applyAlignment="1" applyProtection="1">
      <alignment horizontal="center" vertical="center"/>
    </xf>
    <xf numFmtId="0" fontId="40" fillId="5" borderId="27" xfId="2" applyFont="1" applyFill="1" applyBorder="1" applyAlignment="1" applyProtection="1">
      <alignment horizontal="center" vertical="center"/>
    </xf>
    <xf numFmtId="0" fontId="40" fillId="5" borderId="59" xfId="2" applyFont="1" applyFill="1" applyBorder="1" applyAlignment="1" applyProtection="1">
      <alignment horizontal="center" vertical="center"/>
    </xf>
    <xf numFmtId="0" fontId="40" fillId="5" borderId="18" xfId="2" applyFont="1" applyFill="1" applyBorder="1" applyAlignment="1" applyProtection="1">
      <alignment horizontal="center" vertical="center"/>
    </xf>
    <xf numFmtId="0" fontId="40" fillId="5" borderId="60" xfId="2" applyFont="1" applyFill="1" applyBorder="1" applyAlignment="1" applyProtection="1">
      <alignment horizontal="center" vertical="center"/>
    </xf>
    <xf numFmtId="0" fontId="40" fillId="5" borderId="18" xfId="2" applyFont="1" applyFill="1" applyBorder="1" applyAlignment="1" applyProtection="1">
      <alignment horizontal="center" vertical="center"/>
    </xf>
    <xf numFmtId="0" fontId="40" fillId="5" borderId="58" xfId="2" applyFont="1" applyFill="1" applyBorder="1" applyAlignment="1" applyProtection="1">
      <alignment horizontal="center" vertical="center"/>
    </xf>
    <xf numFmtId="0" fontId="40" fillId="5" borderId="59" xfId="2" applyFont="1" applyFill="1" applyBorder="1" applyAlignment="1" applyProtection="1">
      <alignment horizontal="center" vertical="center"/>
    </xf>
    <xf numFmtId="166" fontId="1" fillId="3" borderId="0" xfId="2" applyNumberFormat="1" applyFont="1" applyFill="1" applyBorder="1" applyAlignment="1" applyProtection="1">
      <alignment horizontal="center" vertical="center"/>
    </xf>
    <xf numFmtId="164" fontId="22" fillId="4" borderId="0" xfId="3" applyNumberFormat="1" applyFont="1" applyFill="1" applyBorder="1" applyAlignment="1" applyProtection="1">
      <alignment horizontal="center" vertical="center" wrapText="1"/>
    </xf>
    <xf numFmtId="0" fontId="0" fillId="4" borderId="0" xfId="0" applyFill="1" applyBorder="1" applyAlignment="1" applyProtection="1">
      <alignment vertical="center"/>
    </xf>
    <xf numFmtId="0" fontId="0" fillId="0" borderId="0" xfId="0" applyBorder="1" applyAlignment="1" applyProtection="1">
      <alignment vertical="center"/>
    </xf>
    <xf numFmtId="164" fontId="14" fillId="3" borderId="0" xfId="3" applyNumberFormat="1" applyFont="1" applyFill="1" applyBorder="1" applyAlignment="1" applyProtection="1">
      <alignment horizontal="left" vertical="center" wrapText="1"/>
    </xf>
    <xf numFmtId="164" fontId="16" fillId="3" borderId="0" xfId="3" applyNumberFormat="1" applyFont="1" applyFill="1" applyBorder="1" applyAlignment="1" applyProtection="1">
      <alignment horizontal="center" vertical="center" wrapText="1"/>
    </xf>
    <xf numFmtId="164" fontId="6" fillId="4" borderId="0" xfId="3" applyNumberFormat="1" applyFont="1" applyFill="1" applyBorder="1" applyAlignment="1" applyProtection="1">
      <alignment horizontal="center" vertical="center"/>
    </xf>
    <xf numFmtId="164" fontId="14" fillId="4" borderId="0" xfId="3" applyNumberFormat="1" applyFont="1" applyFill="1" applyBorder="1" applyAlignment="1" applyProtection="1">
      <alignment horizontal="left" vertical="center" wrapText="1"/>
    </xf>
    <xf numFmtId="0" fontId="21" fillId="4" borderId="0" xfId="0" applyFont="1" applyFill="1" applyAlignment="1" applyProtection="1">
      <alignment vertical="center"/>
    </xf>
    <xf numFmtId="0" fontId="6" fillId="4" borderId="0" xfId="3" applyFont="1" applyFill="1" applyAlignment="1" applyProtection="1">
      <alignment vertical="center"/>
    </xf>
    <xf numFmtId="0" fontId="6" fillId="4" borderId="0" xfId="3" applyFont="1" applyFill="1" applyAlignment="1" applyProtection="1">
      <alignment horizontal="right" vertical="center"/>
    </xf>
    <xf numFmtId="0" fontId="11" fillId="4" borderId="0" xfId="3" applyFont="1" applyFill="1" applyAlignment="1" applyProtection="1">
      <alignment vertical="center"/>
    </xf>
    <xf numFmtId="0" fontId="5" fillId="0" borderId="0" xfId="0" applyFont="1" applyAlignment="1" applyProtection="1">
      <alignment vertical="center"/>
    </xf>
    <xf numFmtId="49" fontId="14" fillId="3" borderId="73" xfId="3" applyNumberFormat="1" applyFont="1" applyFill="1" applyBorder="1" applyAlignment="1" applyProtection="1">
      <alignment vertical="center"/>
    </xf>
    <xf numFmtId="0" fontId="37" fillId="3" borderId="0" xfId="0" applyFont="1" applyFill="1" applyAlignment="1" applyProtection="1">
      <alignment horizontal="left" vertical="center"/>
    </xf>
    <xf numFmtId="0" fontId="13" fillId="3" borderId="0" xfId="0" applyFont="1" applyFill="1" applyAlignment="1" applyProtection="1">
      <alignment horizontal="center" vertical="center"/>
    </xf>
    <xf numFmtId="0" fontId="25" fillId="3" borderId="0" xfId="0" applyFont="1" applyFill="1" applyAlignment="1" applyProtection="1">
      <alignment vertical="center"/>
    </xf>
    <xf numFmtId="0" fontId="40" fillId="5" borderId="62" xfId="2" applyFont="1" applyFill="1" applyBorder="1" applyAlignment="1" applyProtection="1">
      <alignment horizontal="center" vertical="center"/>
    </xf>
    <xf numFmtId="0" fontId="14" fillId="3" borderId="39" xfId="0" applyFont="1" applyFill="1" applyBorder="1" applyAlignment="1" applyProtection="1">
      <alignment horizontal="center" vertical="center"/>
    </xf>
    <xf numFmtId="0" fontId="14" fillId="3" borderId="40" xfId="0" applyFont="1" applyFill="1" applyBorder="1" applyAlignment="1" applyProtection="1">
      <alignment horizontal="left" vertical="center"/>
    </xf>
    <xf numFmtId="1" fontId="7" fillId="3" borderId="52" xfId="2" applyNumberFormat="1" applyFont="1" applyFill="1" applyBorder="1" applyAlignment="1" applyProtection="1">
      <alignment horizontal="center" vertical="center"/>
    </xf>
    <xf numFmtId="1" fontId="7" fillId="3" borderId="39" xfId="2" applyNumberFormat="1" applyFont="1" applyFill="1" applyBorder="1" applyAlignment="1" applyProtection="1">
      <alignment horizontal="center" vertical="center"/>
    </xf>
    <xf numFmtId="1" fontId="7" fillId="3" borderId="40" xfId="2" applyNumberFormat="1" applyFont="1" applyFill="1" applyBorder="1" applyAlignment="1" applyProtection="1">
      <alignment horizontal="center" vertical="center"/>
    </xf>
    <xf numFmtId="0" fontId="7" fillId="3" borderId="52" xfId="0" applyFont="1" applyFill="1" applyBorder="1" applyAlignment="1" applyProtection="1">
      <alignment horizontal="center" vertical="center"/>
    </xf>
    <xf numFmtId="0" fontId="14" fillId="3" borderId="21" xfId="0" applyFont="1" applyFill="1" applyBorder="1" applyAlignment="1" applyProtection="1">
      <alignment horizontal="center" vertical="center"/>
    </xf>
    <xf numFmtId="0" fontId="14" fillId="3" borderId="41" xfId="0" applyFont="1" applyFill="1" applyBorder="1" applyAlignment="1" applyProtection="1">
      <alignment horizontal="left" vertical="center"/>
    </xf>
    <xf numFmtId="1" fontId="7" fillId="3" borderId="19" xfId="2" applyNumberFormat="1" applyFont="1" applyFill="1" applyBorder="1" applyAlignment="1" applyProtection="1">
      <alignment horizontal="center" vertical="center"/>
    </xf>
    <xf numFmtId="1" fontId="7" fillId="3" borderId="21" xfId="2" applyNumberFormat="1" applyFont="1" applyFill="1" applyBorder="1" applyAlignment="1" applyProtection="1">
      <alignment horizontal="center" vertical="center"/>
    </xf>
    <xf numFmtId="1" fontId="7" fillId="3" borderId="41" xfId="2" applyNumberFormat="1"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14" fillId="3" borderId="22" xfId="0" applyFont="1" applyFill="1" applyBorder="1" applyAlignment="1" applyProtection="1">
      <alignment horizontal="center" vertical="center"/>
    </xf>
    <xf numFmtId="0" fontId="14" fillId="3" borderId="42" xfId="0" applyFont="1" applyFill="1" applyBorder="1" applyAlignment="1" applyProtection="1">
      <alignment horizontal="left" vertical="center"/>
    </xf>
    <xf numFmtId="1" fontId="7" fillId="3" borderId="4" xfId="2" applyNumberFormat="1" applyFont="1" applyFill="1" applyBorder="1" applyAlignment="1" applyProtection="1">
      <alignment horizontal="center" vertical="center"/>
    </xf>
    <xf numFmtId="1" fontId="7" fillId="3" borderId="22" xfId="2" applyNumberFormat="1" applyFont="1" applyFill="1" applyBorder="1" applyAlignment="1" applyProtection="1">
      <alignment horizontal="center" vertical="center"/>
    </xf>
    <xf numFmtId="1" fontId="7" fillId="3" borderId="42" xfId="2" applyNumberFormat="1"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14" fillId="3" borderId="24" xfId="0" applyFont="1" applyFill="1" applyBorder="1" applyAlignment="1" applyProtection="1">
      <alignment horizontal="center" vertical="center"/>
    </xf>
    <xf numFmtId="0" fontId="14" fillId="3" borderId="44" xfId="0" applyFont="1" applyFill="1" applyBorder="1" applyAlignment="1" applyProtection="1">
      <alignment horizontal="left" vertical="center"/>
    </xf>
    <xf numFmtId="1" fontId="7" fillId="3" borderId="6" xfId="2" applyNumberFormat="1" applyFont="1" applyFill="1" applyBorder="1" applyAlignment="1" applyProtection="1">
      <alignment horizontal="center" vertical="center"/>
    </xf>
    <xf numFmtId="1" fontId="7" fillId="3" borderId="24" xfId="2" applyNumberFormat="1" applyFont="1" applyFill="1" applyBorder="1" applyAlignment="1" applyProtection="1">
      <alignment horizontal="center" vertical="center"/>
    </xf>
    <xf numFmtId="1" fontId="7" fillId="3" borderId="44" xfId="2" applyNumberFormat="1" applyFont="1" applyFill="1" applyBorder="1" applyAlignment="1" applyProtection="1">
      <alignment horizontal="center" vertical="center"/>
    </xf>
    <xf numFmtId="0" fontId="7" fillId="3" borderId="6" xfId="0" applyFont="1" applyFill="1" applyBorder="1" applyAlignment="1" applyProtection="1">
      <alignment horizontal="center" vertical="center"/>
    </xf>
    <xf numFmtId="0" fontId="14" fillId="3" borderId="67" xfId="0" applyFont="1" applyFill="1" applyBorder="1" applyAlignment="1" applyProtection="1">
      <alignment horizontal="center" vertical="center"/>
    </xf>
    <xf numFmtId="0" fontId="14" fillId="3" borderId="70" xfId="0" applyFont="1" applyFill="1" applyBorder="1" applyAlignment="1" applyProtection="1">
      <alignment horizontal="left" vertical="center"/>
    </xf>
    <xf numFmtId="1" fontId="7" fillId="3" borderId="56" xfId="2" applyNumberFormat="1" applyFont="1" applyFill="1" applyBorder="1" applyAlignment="1" applyProtection="1">
      <alignment horizontal="center" vertical="center"/>
    </xf>
    <xf numFmtId="1" fontId="7" fillId="3" borderId="67" xfId="2" applyNumberFormat="1" applyFont="1" applyFill="1" applyBorder="1" applyAlignment="1" applyProtection="1">
      <alignment horizontal="center" vertical="center"/>
    </xf>
    <xf numFmtId="1" fontId="7" fillId="3" borderId="70" xfId="2" applyNumberFormat="1" applyFont="1" applyFill="1" applyBorder="1" applyAlignment="1" applyProtection="1">
      <alignment horizontal="center" vertical="center"/>
    </xf>
    <xf numFmtId="0" fontId="7" fillId="3" borderId="56" xfId="0" applyFont="1" applyFill="1" applyBorder="1" applyAlignment="1" applyProtection="1">
      <alignment horizontal="center" vertical="center"/>
    </xf>
    <xf numFmtId="0" fontId="14" fillId="3" borderId="23" xfId="0" applyFont="1" applyFill="1" applyBorder="1" applyAlignment="1" applyProtection="1">
      <alignment horizontal="center" vertical="center"/>
    </xf>
    <xf numFmtId="0" fontId="14" fillId="3" borderId="43" xfId="0" applyFont="1" applyFill="1" applyBorder="1" applyAlignment="1" applyProtection="1">
      <alignment horizontal="left" vertical="center"/>
    </xf>
    <xf numFmtId="1" fontId="7" fillId="3" borderId="3" xfId="2" applyNumberFormat="1" applyFont="1" applyFill="1" applyBorder="1" applyAlignment="1" applyProtection="1">
      <alignment horizontal="center" vertical="center"/>
    </xf>
    <xf numFmtId="1" fontId="7" fillId="3" borderId="23" xfId="2" applyNumberFormat="1" applyFont="1" applyFill="1" applyBorder="1" applyAlignment="1" applyProtection="1">
      <alignment horizontal="center" vertical="center"/>
    </xf>
    <xf numFmtId="1" fontId="7" fillId="3" borderId="43" xfId="2" applyNumberFormat="1" applyFont="1" applyFill="1" applyBorder="1" applyAlignment="1" applyProtection="1">
      <alignment horizontal="center" vertical="center"/>
    </xf>
    <xf numFmtId="0" fontId="7" fillId="3" borderId="3" xfId="0" applyFont="1" applyFill="1" applyBorder="1" applyAlignment="1" applyProtection="1">
      <alignment horizontal="center" vertical="center"/>
    </xf>
    <xf numFmtId="0" fontId="14" fillId="3" borderId="28" xfId="0" applyFont="1" applyFill="1" applyBorder="1" applyAlignment="1" applyProtection="1">
      <alignment horizontal="center" vertical="center"/>
    </xf>
    <xf numFmtId="0" fontId="14" fillId="3" borderId="49" xfId="0" applyFont="1" applyFill="1" applyBorder="1" applyAlignment="1" applyProtection="1">
      <alignment horizontal="left" vertical="center"/>
    </xf>
    <xf numFmtId="1" fontId="7" fillId="3" borderId="17" xfId="2" applyNumberFormat="1" applyFont="1" applyFill="1" applyBorder="1" applyAlignment="1" applyProtection="1">
      <alignment horizontal="center" vertical="center"/>
    </xf>
    <xf numFmtId="1" fontId="7" fillId="3" borderId="28" xfId="2" applyNumberFormat="1" applyFont="1" applyFill="1" applyBorder="1" applyAlignment="1" applyProtection="1">
      <alignment horizontal="center" vertical="center"/>
    </xf>
    <xf numFmtId="1" fontId="7" fillId="3" borderId="49" xfId="2" applyNumberFormat="1"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14" fillId="3" borderId="68" xfId="0" applyFont="1" applyFill="1" applyBorder="1" applyAlignment="1" applyProtection="1">
      <alignment horizontal="center" vertical="center"/>
    </xf>
    <xf numFmtId="0" fontId="14" fillId="3" borderId="74" xfId="0" applyFont="1" applyFill="1" applyBorder="1" applyAlignment="1" applyProtection="1">
      <alignment horizontal="left" vertical="center"/>
    </xf>
    <xf numFmtId="1" fontId="7" fillId="3" borderId="68" xfId="2" applyNumberFormat="1" applyFont="1" applyFill="1" applyBorder="1" applyAlignment="1" applyProtection="1">
      <alignment horizontal="center" vertical="center"/>
    </xf>
    <xf numFmtId="1" fontId="7" fillId="3" borderId="74" xfId="2" applyNumberFormat="1" applyFont="1" applyFill="1" applyBorder="1" applyAlignment="1" applyProtection="1">
      <alignment horizontal="center" vertical="center"/>
    </xf>
    <xf numFmtId="0" fontId="14" fillId="3" borderId="26" xfId="0" applyFont="1" applyFill="1" applyBorder="1" applyAlignment="1" applyProtection="1">
      <alignment horizontal="center" vertical="center"/>
    </xf>
    <xf numFmtId="0" fontId="14" fillId="3" borderId="46" xfId="0" applyFont="1" applyFill="1" applyBorder="1" applyAlignment="1" applyProtection="1">
      <alignment horizontal="left" vertical="center"/>
    </xf>
    <xf numFmtId="1" fontId="7" fillId="3" borderId="5" xfId="2" applyNumberFormat="1" applyFont="1" applyFill="1" applyBorder="1" applyAlignment="1" applyProtection="1">
      <alignment horizontal="center" vertical="center"/>
    </xf>
    <xf numFmtId="1" fontId="7" fillId="3" borderId="26" xfId="2" applyNumberFormat="1" applyFont="1" applyFill="1" applyBorder="1" applyAlignment="1" applyProtection="1">
      <alignment horizontal="center" vertical="center"/>
    </xf>
    <xf numFmtId="1" fontId="7" fillId="3" borderId="46" xfId="2" applyNumberFormat="1" applyFont="1" applyFill="1" applyBorder="1" applyAlignment="1" applyProtection="1">
      <alignment horizontal="center" vertical="center"/>
    </xf>
    <xf numFmtId="0" fontId="7" fillId="3" borderId="5" xfId="0" applyFont="1" applyFill="1" applyBorder="1" applyAlignment="1" applyProtection="1">
      <alignment horizontal="center" vertical="center"/>
    </xf>
    <xf numFmtId="0" fontId="14" fillId="3" borderId="54" xfId="0" applyFont="1" applyFill="1" applyBorder="1" applyAlignment="1" applyProtection="1">
      <alignment horizontal="center" vertical="center"/>
    </xf>
    <xf numFmtId="0" fontId="14" fillId="3" borderId="55" xfId="0" applyFont="1" applyFill="1" applyBorder="1" applyAlignment="1" applyProtection="1">
      <alignment horizontal="left" vertical="center"/>
    </xf>
    <xf numFmtId="1" fontId="7" fillId="3" borderId="50" xfId="2" applyNumberFormat="1" applyFont="1" applyFill="1" applyBorder="1" applyAlignment="1" applyProtection="1">
      <alignment horizontal="center" vertical="center"/>
    </xf>
    <xf numFmtId="1" fontId="7" fillId="3" borderId="54" xfId="2" applyNumberFormat="1" applyFont="1" applyFill="1" applyBorder="1" applyAlignment="1" applyProtection="1">
      <alignment horizontal="center" vertical="center"/>
    </xf>
    <xf numFmtId="1" fontId="7" fillId="3" borderId="55" xfId="2" applyNumberFormat="1" applyFont="1" applyFill="1" applyBorder="1" applyAlignment="1" applyProtection="1">
      <alignment horizontal="center" vertical="center"/>
    </xf>
    <xf numFmtId="0" fontId="7" fillId="3" borderId="50" xfId="0" applyFont="1" applyFill="1" applyBorder="1" applyAlignment="1" applyProtection="1">
      <alignment horizontal="center" vertical="center"/>
    </xf>
    <xf numFmtId="0" fontId="14" fillId="3" borderId="20" xfId="0" applyFont="1" applyFill="1" applyBorder="1" applyAlignment="1" applyProtection="1">
      <alignment horizontal="center" vertical="center"/>
    </xf>
    <xf numFmtId="0" fontId="14" fillId="3" borderId="48" xfId="0" applyFont="1" applyFill="1" applyBorder="1" applyAlignment="1" applyProtection="1">
      <alignment horizontal="left" vertical="center"/>
    </xf>
    <xf numFmtId="1" fontId="7" fillId="3" borderId="15" xfId="2" applyNumberFormat="1" applyFont="1" applyFill="1" applyBorder="1" applyAlignment="1" applyProtection="1">
      <alignment horizontal="center" vertical="center"/>
    </xf>
    <xf numFmtId="1" fontId="7" fillId="3" borderId="20" xfId="2" applyNumberFormat="1" applyFont="1" applyFill="1" applyBorder="1" applyAlignment="1" applyProtection="1">
      <alignment horizontal="center" vertical="center"/>
    </xf>
    <xf numFmtId="1" fontId="7" fillId="3" borderId="48" xfId="2" applyNumberFormat="1"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64" fontId="18" fillId="3" borderId="0" xfId="3" applyNumberFormat="1" applyFont="1" applyFill="1" applyBorder="1" applyAlignment="1" applyProtection="1">
      <alignment horizontal="center" vertical="center" wrapText="1"/>
    </xf>
    <xf numFmtId="0" fontId="21" fillId="3" borderId="0" xfId="0" applyFont="1" applyFill="1" applyAlignment="1" applyProtection="1">
      <alignment vertical="center"/>
    </xf>
    <xf numFmtId="0" fontId="6" fillId="3" borderId="0" xfId="3" applyFont="1" applyFill="1" applyAlignment="1" applyProtection="1">
      <alignment vertical="center"/>
    </xf>
    <xf numFmtId="0" fontId="6" fillId="3" borderId="0" xfId="3" applyFont="1" applyFill="1" applyAlignment="1" applyProtection="1">
      <alignment horizontal="right" vertical="center"/>
    </xf>
    <xf numFmtId="2" fontId="7" fillId="3" borderId="51" xfId="2" applyNumberFormat="1" applyFont="1" applyFill="1" applyBorder="1" applyAlignment="1" applyProtection="1">
      <alignment horizontal="center" vertical="center"/>
    </xf>
    <xf numFmtId="2" fontId="7" fillId="3" borderId="32" xfId="2" applyNumberFormat="1" applyFont="1" applyFill="1" applyBorder="1" applyAlignment="1" applyProtection="1">
      <alignment horizontal="center" vertical="center"/>
    </xf>
    <xf numFmtId="2" fontId="7" fillId="3" borderId="38" xfId="2" applyNumberFormat="1" applyFont="1" applyFill="1" applyBorder="1" applyAlignment="1" applyProtection="1">
      <alignment horizontal="center" vertical="center"/>
    </xf>
    <xf numFmtId="0" fontId="14" fillId="3" borderId="75" xfId="0" applyFont="1" applyFill="1" applyBorder="1" applyAlignment="1" applyProtection="1">
      <alignment horizontal="center" vertical="center"/>
    </xf>
    <xf numFmtId="0" fontId="14" fillId="3" borderId="76" xfId="0" applyFont="1" applyFill="1" applyBorder="1" applyAlignment="1" applyProtection="1">
      <alignment horizontal="left" vertical="center"/>
    </xf>
    <xf numFmtId="1" fontId="7" fillId="3" borderId="1" xfId="2" applyNumberFormat="1" applyFont="1" applyFill="1" applyBorder="1" applyAlignment="1" applyProtection="1">
      <alignment horizontal="center" vertical="center"/>
    </xf>
    <xf numFmtId="1" fontId="7" fillId="3" borderId="75" xfId="2" applyNumberFormat="1" applyFont="1" applyFill="1" applyBorder="1" applyAlignment="1" applyProtection="1">
      <alignment horizontal="center" vertical="center"/>
    </xf>
    <xf numFmtId="1" fontId="7" fillId="3" borderId="76" xfId="2" applyNumberFormat="1" applyFont="1" applyFill="1" applyBorder="1" applyAlignment="1" applyProtection="1">
      <alignment horizontal="center" vertical="center"/>
    </xf>
    <xf numFmtId="2" fontId="7" fillId="3" borderId="1" xfId="2" applyNumberFormat="1" applyFont="1" applyFill="1" applyBorder="1" applyAlignment="1" applyProtection="1">
      <alignment horizontal="center" vertical="center"/>
    </xf>
    <xf numFmtId="4" fontId="7" fillId="3" borderId="77" xfId="2" applyNumberFormat="1" applyFont="1" applyFill="1" applyBorder="1" applyAlignment="1" applyProtection="1">
      <alignment horizontal="center" vertical="center"/>
    </xf>
    <xf numFmtId="2" fontId="7" fillId="3" borderId="15" xfId="2" applyNumberFormat="1" applyFont="1" applyFill="1" applyBorder="1" applyAlignment="1" applyProtection="1">
      <alignment horizontal="center" vertical="center"/>
    </xf>
    <xf numFmtId="4" fontId="7" fillId="3" borderId="31" xfId="2" applyNumberFormat="1" applyFont="1" applyFill="1" applyBorder="1" applyAlignment="1" applyProtection="1">
      <alignment horizontal="center" vertical="center"/>
    </xf>
    <xf numFmtId="2" fontId="7" fillId="3" borderId="19" xfId="2" applyNumberFormat="1" applyFont="1" applyFill="1" applyBorder="1" applyAlignment="1" applyProtection="1">
      <alignment horizontal="center" vertical="center"/>
    </xf>
    <xf numFmtId="4" fontId="7" fillId="3" borderId="38" xfId="2" applyNumberFormat="1" applyFont="1" applyFill="1" applyBorder="1" applyAlignment="1" applyProtection="1">
      <alignment horizontal="center" vertical="center"/>
    </xf>
    <xf numFmtId="2" fontId="7" fillId="3" borderId="52" xfId="2" applyNumberFormat="1" applyFont="1" applyFill="1" applyBorder="1" applyAlignment="1" applyProtection="1">
      <alignment horizontal="center" vertical="center"/>
    </xf>
    <xf numFmtId="4" fontId="7" fillId="3" borderId="51" xfId="2" applyNumberFormat="1" applyFont="1" applyFill="1" applyBorder="1" applyAlignment="1" applyProtection="1">
      <alignment horizontal="center" vertical="center"/>
    </xf>
    <xf numFmtId="4" fontId="7" fillId="3" borderId="0" xfId="2" applyNumberFormat="1" applyFont="1" applyFill="1" applyBorder="1" applyAlignment="1" applyProtection="1">
      <alignment horizontal="right" vertical="center" indent="1"/>
    </xf>
    <xf numFmtId="0" fontId="38" fillId="3" borderId="0" xfId="0" applyFont="1" applyFill="1" applyAlignment="1" applyProtection="1">
      <alignment horizontal="left" vertical="top"/>
    </xf>
    <xf numFmtId="0" fontId="14" fillId="3" borderId="4" xfId="0" applyFont="1" applyFill="1" applyBorder="1" applyAlignment="1" applyProtection="1">
      <alignment horizontal="center" vertical="center"/>
    </xf>
    <xf numFmtId="0" fontId="14" fillId="3" borderId="4" xfId="0" applyFont="1" applyFill="1" applyBorder="1" applyAlignment="1" applyProtection="1">
      <alignment horizontal="left" vertical="center"/>
    </xf>
    <xf numFmtId="1" fontId="7" fillId="3" borderId="37" xfId="2" applyNumberFormat="1" applyFont="1" applyFill="1" applyBorder="1" applyAlignment="1" applyProtection="1">
      <alignment horizontal="center" vertical="center"/>
    </xf>
    <xf numFmtId="2" fontId="7" fillId="3" borderId="48" xfId="2" applyNumberFormat="1" applyFont="1" applyFill="1" applyBorder="1" applyAlignment="1" applyProtection="1">
      <alignment horizontal="center" vertical="center"/>
    </xf>
    <xf numFmtId="4" fontId="7" fillId="3" borderId="4" xfId="2" applyNumberFormat="1" applyFont="1" applyFill="1" applyBorder="1" applyAlignment="1" applyProtection="1">
      <alignment horizontal="center" vertical="center"/>
    </xf>
    <xf numFmtId="0" fontId="14" fillId="3" borderId="17" xfId="0" applyFont="1" applyFill="1" applyBorder="1" applyAlignment="1" applyProtection="1">
      <alignment horizontal="center" vertical="center"/>
    </xf>
    <xf numFmtId="0" fontId="14" fillId="3" borderId="17" xfId="0" applyFont="1" applyFill="1" applyBorder="1" applyAlignment="1" applyProtection="1">
      <alignment horizontal="left" vertical="center"/>
    </xf>
    <xf numFmtId="1" fontId="7" fillId="3" borderId="30" xfId="2" applyNumberFormat="1" applyFont="1" applyFill="1" applyBorder="1" applyAlignment="1" applyProtection="1">
      <alignment horizontal="center" vertical="center"/>
    </xf>
    <xf numFmtId="2" fontId="7" fillId="3" borderId="41" xfId="2" applyNumberFormat="1" applyFont="1" applyFill="1" applyBorder="1" applyAlignment="1" applyProtection="1">
      <alignment horizontal="center" vertical="center"/>
    </xf>
    <xf numFmtId="4" fontId="7" fillId="3" borderId="17" xfId="2" applyNumberFormat="1" applyFont="1" applyFill="1" applyBorder="1" applyAlignment="1" applyProtection="1">
      <alignment horizontal="center" vertical="center"/>
    </xf>
    <xf numFmtId="2" fontId="7" fillId="3" borderId="29" xfId="2" applyNumberFormat="1" applyFont="1" applyFill="1" applyBorder="1" applyAlignment="1" applyProtection="1">
      <alignment horizontal="center" vertical="center"/>
    </xf>
    <xf numFmtId="2" fontId="7" fillId="3" borderId="30" xfId="2" applyNumberFormat="1" applyFont="1" applyFill="1" applyBorder="1" applyAlignment="1" applyProtection="1">
      <alignment horizontal="center" vertical="center"/>
    </xf>
    <xf numFmtId="2" fontId="7" fillId="3" borderId="31" xfId="2" applyNumberFormat="1" applyFont="1" applyFill="1" applyBorder="1" applyAlignment="1" applyProtection="1">
      <alignment horizontal="center" vertical="center"/>
    </xf>
    <xf numFmtId="2" fontId="7" fillId="3" borderId="33" xfId="2" applyNumberFormat="1" applyFont="1" applyFill="1" applyBorder="1" applyAlignment="1" applyProtection="1">
      <alignment horizontal="center" vertical="center"/>
    </xf>
    <xf numFmtId="2" fontId="7" fillId="3" borderId="71" xfId="2" applyNumberFormat="1" applyFont="1" applyFill="1" applyBorder="1" applyAlignment="1" applyProtection="1">
      <alignment horizontal="center" vertical="center"/>
    </xf>
    <xf numFmtId="2" fontId="7" fillId="3" borderId="35" xfId="2" applyNumberFormat="1" applyFont="1" applyFill="1" applyBorder="1" applyAlignment="1" applyProtection="1">
      <alignment horizontal="center" vertical="center"/>
    </xf>
    <xf numFmtId="2" fontId="7" fillId="3" borderId="53" xfId="2" applyNumberFormat="1" applyFont="1" applyFill="1" applyBorder="1" applyAlignment="1" applyProtection="1">
      <alignment horizontal="center" vertical="center"/>
    </xf>
    <xf numFmtId="2" fontId="7" fillId="3" borderId="37" xfId="2" applyNumberFormat="1" applyFont="1" applyFill="1" applyBorder="1" applyAlignment="1" applyProtection="1">
      <alignment horizontal="center" vertical="center"/>
    </xf>
    <xf numFmtId="166" fontId="7" fillId="3" borderId="0" xfId="2" applyNumberFormat="1" applyFont="1" applyFill="1" applyBorder="1" applyAlignment="1" applyProtection="1">
      <alignment horizontal="center" vertical="center"/>
    </xf>
    <xf numFmtId="49" fontId="36" fillId="4" borderId="0" xfId="3" applyNumberFormat="1" applyFont="1" applyFill="1" applyBorder="1" applyAlignment="1" applyProtection="1">
      <alignment vertical="center"/>
    </xf>
    <xf numFmtId="49" fontId="11" fillId="3" borderId="0" xfId="3" applyNumberFormat="1" applyFont="1" applyFill="1" applyBorder="1" applyAlignment="1" applyProtection="1">
      <alignment vertical="center"/>
    </xf>
    <xf numFmtId="0" fontId="38" fillId="3" borderId="0" xfId="0" applyFont="1" applyFill="1" applyAlignment="1" applyProtection="1">
      <alignment horizontal="left" vertical="center"/>
    </xf>
    <xf numFmtId="0" fontId="38" fillId="3" borderId="0" xfId="0" applyFont="1" applyFill="1" applyBorder="1" applyAlignment="1" applyProtection="1">
      <alignment horizontal="left" vertical="top"/>
    </xf>
    <xf numFmtId="0" fontId="7" fillId="3" borderId="81" xfId="0" applyFont="1" applyFill="1" applyBorder="1" applyAlignment="1" applyProtection="1">
      <alignment horizontal="center" vertical="center"/>
    </xf>
    <xf numFmtId="0" fontId="14" fillId="3" borderId="82" xfId="0" applyFont="1" applyFill="1" applyBorder="1" applyAlignment="1" applyProtection="1">
      <alignment horizontal="center" vertical="center"/>
    </xf>
    <xf numFmtId="0" fontId="14" fillId="3" borderId="78" xfId="0" applyFont="1" applyFill="1" applyBorder="1" applyAlignment="1" applyProtection="1">
      <alignment horizontal="left" vertical="center"/>
    </xf>
    <xf numFmtId="1" fontId="7" fillId="3" borderId="81" xfId="2" applyNumberFormat="1" applyFont="1" applyFill="1" applyBorder="1" applyAlignment="1" applyProtection="1">
      <alignment horizontal="center" vertical="center"/>
    </xf>
    <xf numFmtId="1" fontId="7" fillId="3" borderId="82" xfId="2" applyNumberFormat="1" applyFont="1" applyFill="1" applyBorder="1" applyAlignment="1" applyProtection="1">
      <alignment horizontal="center" vertical="center"/>
    </xf>
    <xf numFmtId="1" fontId="7" fillId="3" borderId="78" xfId="2" applyNumberFormat="1" applyFont="1" applyFill="1" applyBorder="1" applyAlignment="1" applyProtection="1">
      <alignment horizontal="center" vertical="center"/>
    </xf>
    <xf numFmtId="2" fontId="7" fillId="3" borderId="83" xfId="2" applyNumberFormat="1" applyFont="1" applyFill="1" applyBorder="1" applyAlignment="1" applyProtection="1">
      <alignment horizontal="center" vertical="center"/>
    </xf>
    <xf numFmtId="2" fontId="7" fillId="3" borderId="34" xfId="2" applyNumberFormat="1" applyFont="1" applyFill="1" applyBorder="1" applyAlignment="1" applyProtection="1">
      <alignment horizontal="center" vertical="center"/>
    </xf>
    <xf numFmtId="2" fontId="7" fillId="3" borderId="36" xfId="2" applyNumberFormat="1" applyFont="1" applyFill="1" applyBorder="1" applyAlignment="1" applyProtection="1">
      <alignment horizontal="center" vertical="center"/>
    </xf>
    <xf numFmtId="0" fontId="13" fillId="0" borderId="0" xfId="0" applyFont="1" applyProtection="1"/>
    <xf numFmtId="0" fontId="1" fillId="0" borderId="0" xfId="0" applyFont="1" applyProtection="1"/>
    <xf numFmtId="0" fontId="0" fillId="0" borderId="0" xfId="0" applyProtection="1"/>
    <xf numFmtId="0" fontId="13" fillId="0" borderId="0" xfId="0" applyFont="1" applyAlignment="1" applyProtection="1">
      <alignment horizontal="left"/>
    </xf>
    <xf numFmtId="0" fontId="13" fillId="0" borderId="0" xfId="0" applyFont="1" applyAlignment="1" applyProtection="1">
      <alignment horizontal="right"/>
    </xf>
    <xf numFmtId="0" fontId="1" fillId="0" borderId="0" xfId="0" applyFont="1" applyAlignment="1" applyProtection="1">
      <alignment horizontal="right"/>
    </xf>
    <xf numFmtId="1" fontId="13" fillId="4" borderId="37" xfId="2" applyNumberFormat="1" applyFont="1" applyFill="1" applyBorder="1" applyAlignment="1" applyProtection="1">
      <alignment horizontal="center" vertical="center"/>
      <protection locked="0"/>
    </xf>
    <xf numFmtId="1" fontId="13" fillId="4" borderId="35" xfId="2" applyNumberFormat="1" applyFont="1" applyFill="1" applyBorder="1" applyAlignment="1" applyProtection="1">
      <alignment horizontal="center" vertical="center"/>
      <protection locked="0"/>
    </xf>
    <xf numFmtId="1" fontId="1" fillId="4" borderId="67" xfId="2" applyNumberFormat="1" applyFont="1" applyFill="1" applyBorder="1" applyAlignment="1" applyProtection="1">
      <alignment horizontal="center" vertical="center"/>
      <protection locked="0"/>
    </xf>
    <xf numFmtId="1" fontId="1" fillId="4" borderId="70" xfId="2" applyNumberFormat="1" applyFont="1" applyFill="1" applyBorder="1" applyAlignment="1" applyProtection="1">
      <alignment horizontal="center" vertical="center"/>
      <protection locked="0"/>
    </xf>
    <xf numFmtId="0" fontId="1" fillId="4" borderId="20" xfId="0" applyFont="1" applyFill="1" applyBorder="1" applyAlignment="1" applyProtection="1">
      <alignment horizontal="center" vertical="center"/>
      <protection locked="0"/>
    </xf>
    <xf numFmtId="1" fontId="1" fillId="4" borderId="15" xfId="2" applyNumberFormat="1" applyFont="1" applyFill="1" applyBorder="1" applyAlignment="1" applyProtection="1">
      <alignment horizontal="center" vertical="center"/>
      <protection locked="0"/>
    </xf>
    <xf numFmtId="0" fontId="1" fillId="4" borderId="15" xfId="0" applyFont="1" applyFill="1" applyBorder="1" applyAlignment="1" applyProtection="1">
      <alignment horizontal="center" vertical="center"/>
      <protection locked="0"/>
    </xf>
    <xf numFmtId="2" fontId="1" fillId="4" borderId="48" xfId="2" applyNumberFormat="1" applyFont="1" applyFill="1" applyBorder="1" applyAlignment="1" applyProtection="1">
      <alignment horizontal="center" vertical="center"/>
      <protection locked="0"/>
    </xf>
    <xf numFmtId="1" fontId="1" fillId="4" borderId="79" xfId="2" applyNumberFormat="1" applyFont="1" applyFill="1" applyBorder="1" applyAlignment="1" applyProtection="1">
      <alignment horizontal="center" vertical="center"/>
      <protection locked="0"/>
    </xf>
    <xf numFmtId="1" fontId="1" fillId="4" borderId="80" xfId="2" applyNumberFormat="1" applyFont="1" applyFill="1" applyBorder="1" applyAlignment="1" applyProtection="1">
      <alignment horizontal="center" vertical="center"/>
      <protection locked="0"/>
    </xf>
    <xf numFmtId="0" fontId="1" fillId="4" borderId="26" xfId="0" applyFont="1" applyFill="1" applyBorder="1" applyAlignment="1" applyProtection="1">
      <alignment horizontal="center" vertical="center"/>
      <protection locked="0"/>
    </xf>
    <xf numFmtId="1" fontId="1" fillId="4" borderId="5" xfId="2" applyNumberFormat="1"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2" fontId="1" fillId="4" borderId="46" xfId="2" applyNumberFormat="1" applyFont="1" applyFill="1" applyBorder="1" applyAlignment="1" applyProtection="1">
      <alignment horizontal="center" vertical="center"/>
      <protection locked="0"/>
    </xf>
    <xf numFmtId="1" fontId="1" fillId="4" borderId="63" xfId="2" applyNumberFormat="1" applyFont="1" applyFill="1" applyBorder="1" applyAlignment="1" applyProtection="1">
      <alignment horizontal="center" vertical="center"/>
      <protection locked="0"/>
    </xf>
    <xf numFmtId="1" fontId="1" fillId="4" borderId="64" xfId="2" applyNumberFormat="1" applyFont="1" applyFill="1" applyBorder="1" applyAlignment="1" applyProtection="1">
      <alignment horizontal="center" vertical="center"/>
      <protection locked="0"/>
    </xf>
    <xf numFmtId="1" fontId="1" fillId="4" borderId="65" xfId="2" applyNumberFormat="1" applyFont="1" applyFill="1" applyBorder="1" applyAlignment="1" applyProtection="1">
      <alignment horizontal="center" vertical="center"/>
      <protection locked="0"/>
    </xf>
    <xf numFmtId="1" fontId="1" fillId="4" borderId="66" xfId="2" applyNumberFormat="1" applyFont="1" applyFill="1" applyBorder="1" applyAlignment="1" applyProtection="1">
      <alignment horizontal="center" vertical="center"/>
      <protection locked="0"/>
    </xf>
    <xf numFmtId="0" fontId="13" fillId="3" borderId="25" xfId="0" applyFont="1" applyFill="1" applyBorder="1" applyAlignment="1" applyProtection="1">
      <alignment horizontal="left" vertical="center"/>
    </xf>
    <xf numFmtId="1" fontId="1" fillId="4" borderId="82" xfId="2" applyNumberFormat="1" applyFont="1" applyFill="1" applyBorder="1" applyAlignment="1" applyProtection="1">
      <alignment horizontal="center" vertical="center"/>
      <protection locked="0"/>
    </xf>
    <xf numFmtId="1" fontId="1" fillId="4" borderId="78" xfId="2" applyNumberFormat="1" applyFont="1" applyFill="1" applyBorder="1" applyAlignment="1" applyProtection="1">
      <alignment horizontal="center" vertical="center"/>
      <protection locked="0"/>
    </xf>
    <xf numFmtId="2" fontId="1" fillId="4" borderId="1" xfId="2" applyNumberFormat="1" applyFont="1" applyFill="1" applyBorder="1" applyAlignment="1" applyProtection="1">
      <alignment horizontal="center" vertical="center"/>
      <protection locked="0"/>
    </xf>
    <xf numFmtId="0" fontId="13" fillId="3" borderId="63" xfId="0" applyFont="1" applyFill="1" applyBorder="1" applyAlignment="1" applyProtection="1">
      <alignment horizontal="left" vertical="center"/>
    </xf>
    <xf numFmtId="2" fontId="1" fillId="4" borderId="15" xfId="2" applyNumberFormat="1" applyFont="1" applyFill="1" applyBorder="1" applyAlignment="1" applyProtection="1">
      <alignment horizontal="center" vertical="center"/>
      <protection locked="0"/>
    </xf>
    <xf numFmtId="1" fontId="13" fillId="4" borderId="71" xfId="2" applyNumberFormat="1" applyFont="1" applyFill="1" applyBorder="1" applyAlignment="1" applyProtection="1">
      <alignment horizontal="center" vertical="center"/>
      <protection locked="0"/>
    </xf>
    <xf numFmtId="1" fontId="13" fillId="4" borderId="72" xfId="2" applyNumberFormat="1" applyFont="1" applyFill="1" applyBorder="1" applyAlignment="1" applyProtection="1">
      <alignment horizontal="center" vertical="center"/>
      <protection locked="0"/>
    </xf>
    <xf numFmtId="0" fontId="13" fillId="3" borderId="65" xfId="0" applyFont="1" applyFill="1" applyBorder="1" applyAlignment="1" applyProtection="1">
      <alignment horizontal="left" vertical="center"/>
    </xf>
    <xf numFmtId="2" fontId="1" fillId="4" borderId="41" xfId="2" applyNumberFormat="1" applyFont="1" applyFill="1" applyBorder="1" applyAlignment="1" applyProtection="1">
      <alignment horizontal="center" vertical="center"/>
      <protection locked="0"/>
    </xf>
    <xf numFmtId="1" fontId="13" fillId="4" borderId="30" xfId="2" applyNumberFormat="1" applyFont="1" applyFill="1" applyBorder="1" applyAlignment="1" applyProtection="1">
      <alignment horizontal="center" vertical="center"/>
      <protection locked="0"/>
    </xf>
    <xf numFmtId="0" fontId="13" fillId="3" borderId="63" xfId="0" applyFont="1" applyFill="1" applyBorder="1" applyAlignment="1" applyProtection="1">
      <alignment horizontal="right" vertical="center"/>
    </xf>
    <xf numFmtId="0" fontId="13" fillId="4" borderId="78" xfId="0" applyFont="1" applyFill="1" applyBorder="1" applyAlignment="1" applyProtection="1">
      <alignment horizontal="center" vertical="center"/>
      <protection locked="0"/>
    </xf>
    <xf numFmtId="0" fontId="13" fillId="4" borderId="64" xfId="0" applyFont="1" applyFill="1" applyBorder="1" applyAlignment="1" applyProtection="1">
      <alignment horizontal="center" vertical="center"/>
      <protection locked="0"/>
    </xf>
    <xf numFmtId="1" fontId="1" fillId="4" borderId="71" xfId="2" applyNumberFormat="1" applyFont="1" applyFill="1" applyBorder="1" applyAlignment="1" applyProtection="1">
      <alignment horizontal="center" vertical="center"/>
      <protection locked="0"/>
    </xf>
    <xf numFmtId="1" fontId="1" fillId="4" borderId="72" xfId="2" applyNumberFormat="1" applyFont="1" applyFill="1" applyBorder="1" applyAlignment="1" applyProtection="1">
      <alignment horizontal="center" vertical="center"/>
      <protection locked="0"/>
    </xf>
    <xf numFmtId="0" fontId="13" fillId="3" borderId="65" xfId="0" applyFont="1" applyFill="1" applyBorder="1" applyAlignment="1" applyProtection="1">
      <alignment horizontal="right" vertical="center"/>
    </xf>
    <xf numFmtId="0" fontId="13" fillId="4" borderId="66" xfId="0" applyFont="1" applyFill="1" applyBorder="1" applyAlignment="1" applyProtection="1">
      <alignment horizontal="center" vertical="center"/>
      <protection locked="0"/>
    </xf>
    <xf numFmtId="49" fontId="1" fillId="4" borderId="11" xfId="3" applyNumberFormat="1" applyFont="1" applyFill="1" applyBorder="1" applyAlignment="1" applyProtection="1">
      <alignment horizontal="center" vertical="center"/>
      <protection locked="0"/>
    </xf>
    <xf numFmtId="49" fontId="1" fillId="4" borderId="10" xfId="3" applyNumberFormat="1" applyFont="1" applyFill="1" applyBorder="1" applyAlignment="1" applyProtection="1">
      <alignment horizontal="center" vertical="center"/>
      <protection locked="0"/>
    </xf>
    <xf numFmtId="1" fontId="13" fillId="4" borderId="0" xfId="2" applyNumberFormat="1" applyFont="1" applyFill="1" applyBorder="1" applyAlignment="1" applyProtection="1">
      <alignment horizontal="center" vertical="center"/>
      <protection locked="0"/>
    </xf>
    <xf numFmtId="1" fontId="13" fillId="4" borderId="3" xfId="2" applyNumberFormat="1" applyFont="1" applyFill="1" applyBorder="1" applyAlignment="1" applyProtection="1">
      <alignment horizontal="center" vertical="center"/>
      <protection locked="0"/>
    </xf>
    <xf numFmtId="1" fontId="13" fillId="4" borderId="17" xfId="2" applyNumberFormat="1" applyFont="1" applyFill="1" applyBorder="1" applyAlignment="1" applyProtection="1">
      <alignment horizontal="center" vertical="center"/>
      <protection locked="0"/>
    </xf>
    <xf numFmtId="1" fontId="13" fillId="4" borderId="1" xfId="2" applyNumberFormat="1" applyFont="1" applyFill="1" applyBorder="1" applyAlignment="1" applyProtection="1">
      <alignment horizontal="center" vertical="center"/>
      <protection locked="0"/>
    </xf>
    <xf numFmtId="1" fontId="13" fillId="4" borderId="15" xfId="2" applyNumberFormat="1" applyFont="1" applyFill="1" applyBorder="1" applyAlignment="1" applyProtection="1">
      <alignment horizontal="center" vertical="center"/>
      <protection locked="0"/>
    </xf>
    <xf numFmtId="1" fontId="13" fillId="4" borderId="19" xfId="2" applyNumberFormat="1" applyFont="1" applyFill="1" applyBorder="1" applyAlignment="1" applyProtection="1">
      <alignment horizontal="center" vertical="center"/>
      <protection locked="0"/>
    </xf>
    <xf numFmtId="1" fontId="13" fillId="4" borderId="52" xfId="2" applyNumberFormat="1" applyFont="1" applyFill="1" applyBorder="1" applyAlignment="1" applyProtection="1">
      <alignment horizontal="center" vertical="center"/>
      <protection locked="0"/>
    </xf>
    <xf numFmtId="1" fontId="13" fillId="4" borderId="4" xfId="2" applyNumberFormat="1" applyFont="1" applyFill="1" applyBorder="1" applyAlignment="1" applyProtection="1">
      <alignment horizontal="center" vertical="center"/>
      <protection locked="0"/>
    </xf>
    <xf numFmtId="1" fontId="13" fillId="4" borderId="50" xfId="2" applyNumberFormat="1" applyFont="1" applyFill="1" applyBorder="1" applyAlignment="1" applyProtection="1">
      <alignment horizontal="center" vertical="center"/>
      <protection locked="0"/>
    </xf>
    <xf numFmtId="1" fontId="13" fillId="4" borderId="16" xfId="2" applyNumberFormat="1" applyFont="1" applyFill="1" applyBorder="1" applyAlignment="1" applyProtection="1">
      <alignment horizontal="center" vertical="center"/>
      <protection locked="0"/>
    </xf>
    <xf numFmtId="1" fontId="13" fillId="4" borderId="81" xfId="2" applyNumberFormat="1" applyFont="1" applyFill="1" applyBorder="1" applyAlignment="1" applyProtection="1">
      <alignment horizontal="center" vertical="center"/>
      <protection locked="0"/>
    </xf>
    <xf numFmtId="1" fontId="13" fillId="4" borderId="5" xfId="2" applyNumberFormat="1" applyFont="1" applyFill="1" applyBorder="1" applyAlignment="1" applyProtection="1">
      <alignment horizontal="center" vertical="center"/>
      <protection locked="0"/>
    </xf>
    <xf numFmtId="1" fontId="13" fillId="4" borderId="53" xfId="2" applyNumberFormat="1" applyFont="1" applyFill="1" applyBorder="1" applyAlignment="1" applyProtection="1">
      <alignment horizontal="center" vertical="center"/>
      <protection locked="0"/>
    </xf>
    <xf numFmtId="1" fontId="13" fillId="4" borderId="29" xfId="2" applyNumberFormat="1" applyFont="1" applyFill="1" applyBorder="1" applyAlignment="1" applyProtection="1">
      <alignment horizontal="center" vertical="center"/>
      <protection locked="0"/>
    </xf>
    <xf numFmtId="1" fontId="13" fillId="4" borderId="6" xfId="2" applyNumberFormat="1" applyFont="1" applyFill="1" applyBorder="1" applyAlignment="1" applyProtection="1">
      <alignment horizontal="center" vertical="center"/>
      <protection locked="0"/>
    </xf>
    <xf numFmtId="1" fontId="13" fillId="4" borderId="18" xfId="2" applyNumberFormat="1" applyFont="1" applyFill="1" applyBorder="1" applyAlignment="1" applyProtection="1">
      <alignment horizontal="center" vertical="center"/>
      <protection locked="0"/>
    </xf>
    <xf numFmtId="1" fontId="1" fillId="4" borderId="12" xfId="3" applyNumberFormat="1" applyFont="1" applyFill="1" applyBorder="1" applyAlignment="1" applyProtection="1">
      <alignment horizontal="center" vertical="center"/>
      <protection locked="0"/>
    </xf>
    <xf numFmtId="1" fontId="13" fillId="4" borderId="39" xfId="0" applyNumberFormat="1" applyFont="1" applyFill="1" applyBorder="1" applyAlignment="1" applyProtection="1">
      <alignment horizontal="center" vertical="center"/>
      <protection locked="0"/>
    </xf>
    <xf numFmtId="1" fontId="13" fillId="4" borderId="21" xfId="0" applyNumberFormat="1" applyFont="1" applyFill="1" applyBorder="1" applyAlignment="1" applyProtection="1">
      <alignment horizontal="center" vertical="center"/>
      <protection locked="0"/>
    </xf>
    <xf numFmtId="1" fontId="13" fillId="4" borderId="22" xfId="0" applyNumberFormat="1" applyFont="1" applyFill="1" applyBorder="1" applyAlignment="1" applyProtection="1">
      <alignment horizontal="center" vertical="center"/>
      <protection locked="0"/>
    </xf>
    <xf numFmtId="1" fontId="13" fillId="4" borderId="24" xfId="0" applyNumberFormat="1" applyFont="1" applyFill="1" applyBorder="1" applyAlignment="1" applyProtection="1">
      <alignment horizontal="center" vertical="center"/>
      <protection locked="0"/>
    </xf>
    <xf numFmtId="1" fontId="13" fillId="4" borderId="67" xfId="0" applyNumberFormat="1" applyFont="1" applyFill="1" applyBorder="1" applyAlignment="1" applyProtection="1">
      <alignment horizontal="center" vertical="center"/>
      <protection locked="0"/>
    </xf>
    <xf numFmtId="1" fontId="13" fillId="4" borderId="23" xfId="0" applyNumberFormat="1" applyFont="1" applyFill="1" applyBorder="1" applyAlignment="1" applyProtection="1">
      <alignment horizontal="center" vertical="center"/>
      <protection locked="0"/>
    </xf>
    <xf numFmtId="1" fontId="13" fillId="4" borderId="28" xfId="0" applyNumberFormat="1" applyFont="1" applyFill="1" applyBorder="1" applyAlignment="1" applyProtection="1">
      <alignment horizontal="center" vertical="center"/>
      <protection locked="0"/>
    </xf>
    <xf numFmtId="1" fontId="13" fillId="4" borderId="82" xfId="0" applyNumberFormat="1" applyFont="1" applyFill="1" applyBorder="1" applyAlignment="1" applyProtection="1">
      <alignment horizontal="center" vertical="center"/>
      <protection locked="0"/>
    </xf>
    <xf numFmtId="1" fontId="13" fillId="4" borderId="68" xfId="0" applyNumberFormat="1" applyFont="1" applyFill="1" applyBorder="1" applyAlignment="1" applyProtection="1">
      <alignment horizontal="center" vertical="center"/>
      <protection locked="0"/>
    </xf>
    <xf numFmtId="1" fontId="13" fillId="4" borderId="26" xfId="0" applyNumberFormat="1" applyFont="1" applyFill="1" applyBorder="1" applyAlignment="1" applyProtection="1">
      <alignment horizontal="center" vertical="center"/>
      <protection locked="0"/>
    </xf>
    <xf numFmtId="1" fontId="13" fillId="4" borderId="54" xfId="0" applyNumberFormat="1" applyFont="1" applyFill="1" applyBorder="1" applyAlignment="1" applyProtection="1">
      <alignment horizontal="center" vertical="center"/>
      <protection locked="0"/>
    </xf>
    <xf numFmtId="1" fontId="13" fillId="4" borderId="20" xfId="0" applyNumberFormat="1" applyFont="1" applyFill="1" applyBorder="1" applyAlignment="1" applyProtection="1">
      <alignment horizontal="center" vertical="center"/>
      <protection locked="0"/>
    </xf>
    <xf numFmtId="1" fontId="13" fillId="4" borderId="25" xfId="0" applyNumberFormat="1" applyFont="1" applyFill="1" applyBorder="1" applyAlignment="1" applyProtection="1">
      <alignment horizontal="center" vertical="center"/>
      <protection locked="0"/>
    </xf>
    <xf numFmtId="1" fontId="13" fillId="4" borderId="27" xfId="0" applyNumberFormat="1" applyFont="1" applyFill="1" applyBorder="1" applyAlignment="1" applyProtection="1">
      <alignment horizontal="center" vertical="center"/>
      <protection locked="0"/>
    </xf>
    <xf numFmtId="1" fontId="13" fillId="4" borderId="31" xfId="0" applyNumberFormat="1" applyFont="1" applyFill="1" applyBorder="1" applyAlignment="1" applyProtection="1">
      <alignment horizontal="center" vertical="center"/>
      <protection locked="0"/>
    </xf>
    <xf numFmtId="1" fontId="13" fillId="4" borderId="32" xfId="0" applyNumberFormat="1" applyFont="1" applyFill="1" applyBorder="1" applyAlignment="1" applyProtection="1">
      <alignment horizontal="center" vertical="center"/>
      <protection locked="0"/>
    </xf>
    <xf numFmtId="1" fontId="13" fillId="4" borderId="33" xfId="0" applyNumberFormat="1" applyFont="1" applyFill="1" applyBorder="1" applyAlignment="1" applyProtection="1">
      <alignment horizontal="center" vertical="center"/>
      <protection locked="0"/>
    </xf>
    <xf numFmtId="1" fontId="13" fillId="4" borderId="51" xfId="0" applyNumberFormat="1" applyFont="1" applyFill="1" applyBorder="1" applyAlignment="1" applyProtection="1">
      <alignment horizontal="center" vertical="center"/>
      <protection locked="0"/>
    </xf>
    <xf numFmtId="1" fontId="13" fillId="4" borderId="38" xfId="0" applyNumberFormat="1" applyFont="1" applyFill="1" applyBorder="1" applyAlignment="1" applyProtection="1">
      <alignment horizontal="center" vertical="center"/>
      <protection locked="0"/>
    </xf>
    <xf numFmtId="3" fontId="1" fillId="4" borderId="12" xfId="3" applyNumberFormat="1" applyFont="1" applyFill="1" applyBorder="1" applyAlignment="1" applyProtection="1">
      <alignment horizontal="center" vertical="center"/>
      <protection locked="0"/>
    </xf>
    <xf numFmtId="1" fontId="13" fillId="4" borderId="75" xfId="0" applyNumberFormat="1" applyFont="1" applyFill="1" applyBorder="1" applyAlignment="1" applyProtection="1">
      <alignment horizontal="center" vertical="center"/>
      <protection locked="0"/>
    </xf>
    <xf numFmtId="1" fontId="13" fillId="4" borderId="69" xfId="0" applyNumberFormat="1" applyFont="1" applyFill="1" applyBorder="1" applyAlignment="1" applyProtection="1">
      <alignment horizontal="center" vertical="center"/>
      <protection locked="0"/>
    </xf>
    <xf numFmtId="1" fontId="13" fillId="4" borderId="71" xfId="0" applyNumberFormat="1" applyFont="1" applyFill="1" applyBorder="1" applyAlignment="1" applyProtection="1">
      <alignment horizontal="center" vertical="center"/>
      <protection locked="0"/>
    </xf>
    <xf numFmtId="1" fontId="13" fillId="4" borderId="72" xfId="0" applyNumberFormat="1" applyFont="1" applyFill="1" applyBorder="1" applyAlignment="1" applyProtection="1">
      <alignment horizontal="center" vertical="center"/>
      <protection locked="0"/>
    </xf>
    <xf numFmtId="49" fontId="37" fillId="4" borderId="0" xfId="3" applyNumberFormat="1" applyFont="1" applyFill="1" applyBorder="1" applyAlignment="1" applyProtection="1">
      <alignment vertical="center"/>
    </xf>
    <xf numFmtId="49" fontId="1" fillId="4" borderId="0" xfId="3" applyNumberFormat="1" applyFont="1" applyFill="1" applyBorder="1" applyAlignment="1" applyProtection="1">
      <alignment vertical="center"/>
    </xf>
    <xf numFmtId="49" fontId="1" fillId="6" borderId="12" xfId="3" applyNumberFormat="1" applyFont="1" applyFill="1" applyBorder="1" applyAlignment="1" applyProtection="1">
      <alignment vertical="center"/>
      <protection locked="0"/>
    </xf>
    <xf numFmtId="49" fontId="7" fillId="3" borderId="73" xfId="3" applyNumberFormat="1" applyFont="1" applyFill="1" applyBorder="1" applyAlignment="1" applyProtection="1">
      <alignment horizontal="left" vertical="center"/>
    </xf>
    <xf numFmtId="0" fontId="45" fillId="3" borderId="0" xfId="4" quotePrefix="1" applyFill="1" applyAlignment="1" applyProtection="1">
      <alignment vertical="center"/>
    </xf>
    <xf numFmtId="0" fontId="14" fillId="4" borderId="39" xfId="0" applyFont="1" applyFill="1" applyBorder="1" applyAlignment="1" applyProtection="1">
      <alignment horizontal="center" vertical="center"/>
      <protection locked="0"/>
    </xf>
    <xf numFmtId="0" fontId="14" fillId="4" borderId="26" xfId="0" applyFont="1" applyFill="1" applyBorder="1" applyAlignment="1" applyProtection="1">
      <alignment horizontal="center" vertical="center"/>
      <protection locked="0"/>
    </xf>
    <xf numFmtId="0" fontId="14" fillId="4" borderId="35" xfId="0" applyFont="1" applyFill="1" applyBorder="1" applyAlignment="1" applyProtection="1">
      <alignment horizontal="center" vertical="center"/>
      <protection locked="0"/>
    </xf>
    <xf numFmtId="0" fontId="13" fillId="6" borderId="39" xfId="0" applyFont="1" applyFill="1" applyBorder="1" applyAlignment="1" applyProtection="1">
      <alignment horizontal="center" vertical="center"/>
      <protection locked="0"/>
    </xf>
    <xf numFmtId="0" fontId="13" fillId="6" borderId="26" xfId="0" applyFont="1" applyFill="1" applyBorder="1" applyAlignment="1" applyProtection="1">
      <alignment horizontal="center" vertical="center"/>
      <protection locked="0"/>
    </xf>
    <xf numFmtId="0" fontId="13" fillId="6" borderId="84" xfId="0" applyFont="1" applyFill="1" applyBorder="1" applyAlignment="1" applyProtection="1">
      <alignment horizontal="center" vertical="center"/>
      <protection locked="0"/>
    </xf>
    <xf numFmtId="0" fontId="13" fillId="6" borderId="85" xfId="0" applyFont="1" applyFill="1" applyBorder="1" applyAlignment="1" applyProtection="1">
      <alignment horizontal="center" vertical="center"/>
      <protection locked="0"/>
    </xf>
    <xf numFmtId="0" fontId="13" fillId="6" borderId="86" xfId="0" applyFont="1" applyFill="1" applyBorder="1" applyAlignment="1" applyProtection="1">
      <alignment horizontal="center" vertical="center"/>
      <protection locked="0"/>
    </xf>
    <xf numFmtId="0" fontId="13" fillId="6" borderId="21" xfId="0" applyFont="1" applyFill="1" applyBorder="1" applyAlignment="1" applyProtection="1">
      <alignment horizontal="center" vertical="center"/>
      <protection locked="0"/>
    </xf>
    <xf numFmtId="0" fontId="13" fillId="3" borderId="0" xfId="0" applyFont="1" applyFill="1" applyAlignment="1" applyProtection="1"/>
    <xf numFmtId="0" fontId="39" fillId="3" borderId="0" xfId="0" applyFont="1" applyFill="1" applyAlignment="1" applyProtection="1">
      <alignment horizontal="right"/>
    </xf>
    <xf numFmtId="1" fontId="1" fillId="6" borderId="81" xfId="2" applyNumberFormat="1" applyFont="1" applyFill="1" applyBorder="1" applyAlignment="1" applyProtection="1">
      <alignment horizontal="right" vertical="center"/>
      <protection locked="0"/>
    </xf>
    <xf numFmtId="1" fontId="1" fillId="6" borderId="93" xfId="2" applyNumberFormat="1" applyFont="1" applyFill="1" applyBorder="1" applyAlignment="1" applyProtection="1">
      <alignment horizontal="right" vertical="center"/>
      <protection locked="0"/>
    </xf>
    <xf numFmtId="1" fontId="1" fillId="6" borderId="91" xfId="2" applyNumberFormat="1" applyFont="1" applyFill="1" applyBorder="1" applyAlignment="1" applyProtection="1">
      <alignment vertical="center"/>
      <protection locked="0"/>
    </xf>
    <xf numFmtId="1" fontId="1" fillId="6" borderId="2" xfId="2" applyNumberFormat="1" applyFont="1" applyFill="1" applyBorder="1" applyAlignment="1" applyProtection="1">
      <alignment vertical="center"/>
      <protection locked="0"/>
    </xf>
    <xf numFmtId="1" fontId="1" fillId="6" borderId="94" xfId="2" applyNumberFormat="1" applyFont="1" applyFill="1" applyBorder="1" applyAlignment="1" applyProtection="1">
      <alignment vertical="center"/>
      <protection locked="0"/>
    </xf>
    <xf numFmtId="49" fontId="14" fillId="3" borderId="73" xfId="3" applyNumberFormat="1" applyFont="1" applyFill="1" applyBorder="1" applyAlignment="1" applyProtection="1">
      <alignment horizontal="left" vertical="center"/>
    </xf>
    <xf numFmtId="49" fontId="43" fillId="4" borderId="0" xfId="3" applyNumberFormat="1" applyFont="1" applyFill="1" applyBorder="1" applyAlignment="1" applyProtection="1">
      <alignment horizontal="left" vertical="center"/>
      <protection hidden="1"/>
    </xf>
    <xf numFmtId="49" fontId="1" fillId="3" borderId="0" xfId="3" applyNumberFormat="1" applyFont="1" applyFill="1" applyBorder="1" applyAlignment="1" applyProtection="1">
      <alignment horizontal="left" vertical="center"/>
    </xf>
    <xf numFmtId="1" fontId="1" fillId="6" borderId="102" xfId="2" applyNumberFormat="1" applyFont="1" applyFill="1" applyBorder="1" applyAlignment="1" applyProtection="1">
      <alignment horizontal="right" vertical="center"/>
      <protection locked="0"/>
    </xf>
    <xf numFmtId="2" fontId="1" fillId="4" borderId="101" xfId="2" applyNumberFormat="1" applyFont="1" applyFill="1" applyBorder="1" applyAlignment="1" applyProtection="1">
      <alignment horizontal="center" vertical="center"/>
      <protection locked="0"/>
    </xf>
    <xf numFmtId="1" fontId="1" fillId="6" borderId="94" xfId="2" applyNumberFormat="1" applyFont="1" applyFill="1" applyBorder="1" applyAlignment="1" applyProtection="1">
      <alignment horizontal="center" vertical="center"/>
    </xf>
    <xf numFmtId="1" fontId="1" fillId="6" borderId="81" xfId="2" applyNumberFormat="1" applyFont="1" applyFill="1" applyBorder="1" applyAlignment="1" applyProtection="1">
      <alignment horizontal="center" vertical="center" readingOrder="1"/>
    </xf>
    <xf numFmtId="1" fontId="1" fillId="6" borderId="91" xfId="2" applyNumberFormat="1" applyFont="1" applyFill="1" applyBorder="1" applyAlignment="1" applyProtection="1">
      <alignment horizontal="center" vertical="center"/>
    </xf>
    <xf numFmtId="1" fontId="1" fillId="6" borderId="2" xfId="2" applyNumberFormat="1" applyFont="1" applyFill="1" applyBorder="1" applyAlignment="1" applyProtection="1">
      <alignment horizontal="center" vertical="center"/>
    </xf>
    <xf numFmtId="1" fontId="1" fillId="6" borderId="93" xfId="2" applyNumberFormat="1" applyFont="1" applyFill="1" applyBorder="1" applyAlignment="1" applyProtection="1">
      <alignment horizontal="center" vertical="center" readingOrder="1"/>
    </xf>
    <xf numFmtId="1" fontId="1" fillId="6" borderId="102" xfId="2" applyNumberFormat="1" applyFont="1" applyFill="1" applyBorder="1" applyAlignment="1" applyProtection="1">
      <alignment horizontal="center" vertical="center" readingOrder="1"/>
    </xf>
    <xf numFmtId="0" fontId="49" fillId="3" borderId="0" xfId="0" applyFont="1" applyFill="1" applyBorder="1" applyAlignment="1" applyProtection="1">
      <alignment horizontal="center" vertical="center"/>
    </xf>
    <xf numFmtId="0" fontId="49" fillId="3" borderId="0" xfId="0" applyFont="1" applyFill="1" applyBorder="1" applyAlignment="1" applyProtection="1">
      <alignment horizontal="center"/>
    </xf>
    <xf numFmtId="1" fontId="50" fillId="3" borderId="0" xfId="2" applyNumberFormat="1" applyFont="1" applyFill="1" applyBorder="1" applyAlignment="1" applyProtection="1">
      <alignment horizontal="center" vertical="center"/>
    </xf>
    <xf numFmtId="0" fontId="51" fillId="3" borderId="0" xfId="0" applyFont="1" applyFill="1" applyBorder="1" applyAlignment="1" applyProtection="1">
      <alignment horizontal="left" vertical="center"/>
    </xf>
    <xf numFmtId="0" fontId="1" fillId="0" borderId="15" xfId="0" applyFont="1" applyFill="1" applyBorder="1" applyAlignment="1" applyProtection="1">
      <alignment horizontal="center" vertical="center"/>
    </xf>
    <xf numFmtId="0" fontId="1" fillId="0" borderId="5" xfId="0" applyFont="1" applyFill="1" applyBorder="1" applyAlignment="1" applyProtection="1">
      <alignment horizontal="center" vertical="center"/>
    </xf>
    <xf numFmtId="0" fontId="56" fillId="4" borderId="0" xfId="3" applyNumberFormat="1" applyFont="1" applyFill="1" applyBorder="1" applyAlignment="1" applyProtection="1">
      <alignment vertical="center"/>
    </xf>
    <xf numFmtId="49" fontId="57" fillId="4" borderId="0" xfId="3" applyNumberFormat="1" applyFont="1" applyFill="1" applyBorder="1" applyAlignment="1" applyProtection="1">
      <alignment vertical="center"/>
    </xf>
    <xf numFmtId="0" fontId="55" fillId="4" borderId="0" xfId="0" applyNumberFormat="1" applyFont="1" applyFill="1" applyAlignment="1" applyProtection="1">
      <alignment horizontal="left" vertical="center"/>
    </xf>
    <xf numFmtId="1" fontId="7" fillId="3" borderId="78" xfId="2" applyNumberFormat="1" applyFont="1" applyFill="1" applyBorder="1" applyAlignment="1" applyProtection="1">
      <alignment horizontal="center" vertical="center"/>
      <protection locked="0"/>
    </xf>
    <xf numFmtId="0" fontId="7" fillId="3" borderId="64" xfId="0" applyFont="1" applyFill="1" applyBorder="1" applyAlignment="1" applyProtection="1">
      <alignment horizontal="left" vertical="center"/>
      <protection locked="0"/>
    </xf>
    <xf numFmtId="0" fontId="7" fillId="3" borderId="66" xfId="0" applyFont="1" applyFill="1" applyBorder="1" applyAlignment="1" applyProtection="1">
      <alignment horizontal="left" vertical="center"/>
      <protection locked="0"/>
    </xf>
    <xf numFmtId="0" fontId="7" fillId="3" borderId="3"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 fontId="7" fillId="3" borderId="15" xfId="2" applyNumberFormat="1" applyFont="1" applyFill="1" applyBorder="1" applyAlignment="1" applyProtection="1">
      <alignment horizontal="center" vertical="center"/>
    </xf>
    <xf numFmtId="1" fontId="13" fillId="4" borderId="63" xfId="0" applyNumberFormat="1" applyFont="1" applyFill="1" applyBorder="1" applyAlignment="1" applyProtection="1">
      <alignment horizontal="center" vertical="center"/>
      <protection locked="0"/>
    </xf>
    <xf numFmtId="0" fontId="14" fillId="3" borderId="63" xfId="0" applyFont="1" applyFill="1" applyBorder="1" applyAlignment="1" applyProtection="1">
      <alignment horizontal="center" vertical="center"/>
    </xf>
    <xf numFmtId="0" fontId="14" fillId="3" borderId="64" xfId="0" applyFont="1" applyFill="1" applyBorder="1" applyAlignment="1" applyProtection="1">
      <alignment horizontal="left" vertical="center"/>
    </xf>
    <xf numFmtId="1" fontId="7" fillId="3" borderId="93" xfId="2" applyNumberFormat="1" applyFont="1" applyFill="1" applyBorder="1" applyAlignment="1" applyProtection="1">
      <alignment horizontal="center" vertical="center"/>
    </xf>
    <xf numFmtId="1" fontId="7" fillId="3" borderId="63" xfId="2" applyNumberFormat="1" applyFont="1" applyFill="1" applyBorder="1" applyAlignment="1" applyProtection="1">
      <alignment horizontal="center" vertical="center"/>
    </xf>
    <xf numFmtId="1" fontId="7" fillId="3" borderId="64" xfId="2" applyNumberFormat="1" applyFont="1" applyFill="1" applyBorder="1" applyAlignment="1" applyProtection="1">
      <alignment horizontal="center" vertical="center"/>
    </xf>
    <xf numFmtId="2" fontId="7" fillId="3" borderId="93" xfId="2" applyNumberFormat="1" applyFont="1" applyFill="1" applyBorder="1" applyAlignment="1" applyProtection="1">
      <alignment horizontal="center" vertical="center"/>
    </xf>
    <xf numFmtId="1" fontId="13" fillId="4" borderId="93" xfId="2" applyNumberFormat="1" applyFont="1" applyFill="1" applyBorder="1" applyAlignment="1" applyProtection="1">
      <alignment horizontal="center" vertical="center"/>
      <protection locked="0"/>
    </xf>
    <xf numFmtId="4" fontId="7" fillId="3" borderId="83" xfId="2" applyNumberFormat="1" applyFont="1" applyFill="1" applyBorder="1" applyAlignment="1" applyProtection="1">
      <alignment horizontal="center" vertical="center"/>
    </xf>
    <xf numFmtId="0" fontId="49" fillId="3" borderId="0" xfId="0" applyFont="1" applyFill="1" applyBorder="1" applyAlignment="1" applyProtection="1">
      <alignment horizontal="right" vertical="center"/>
    </xf>
    <xf numFmtId="49" fontId="14" fillId="3" borderId="0" xfId="3" applyNumberFormat="1" applyFont="1" applyFill="1" applyBorder="1" applyAlignment="1" applyProtection="1">
      <alignment vertical="center"/>
    </xf>
    <xf numFmtId="0" fontId="40" fillId="5" borderId="61" xfId="2" applyFont="1" applyFill="1" applyBorder="1" applyAlignment="1">
      <alignment horizontal="center" vertical="center"/>
    </xf>
    <xf numFmtId="0" fontId="40" fillId="5" borderId="59" xfId="2" applyFont="1" applyFill="1" applyBorder="1" applyAlignment="1">
      <alignment horizontal="center" vertical="center"/>
    </xf>
    <xf numFmtId="1" fontId="13" fillId="4" borderId="105" xfId="0" applyNumberFormat="1" applyFont="1" applyFill="1" applyBorder="1" applyAlignment="1" applyProtection="1">
      <alignment horizontal="center" vertical="center"/>
      <protection locked="0"/>
    </xf>
    <xf numFmtId="0" fontId="14" fillId="3" borderId="106" xfId="0" applyFont="1" applyFill="1" applyBorder="1" applyAlignment="1">
      <alignment horizontal="center" vertical="center"/>
    </xf>
    <xf numFmtId="1" fontId="7" fillId="3" borderId="107" xfId="2" applyNumberFormat="1" applyFont="1" applyFill="1" applyBorder="1" applyAlignment="1">
      <alignment horizontal="center" vertical="center"/>
    </xf>
    <xf numFmtId="1" fontId="7" fillId="3" borderId="106" xfId="2" applyNumberFormat="1" applyFont="1" applyFill="1" applyBorder="1" applyAlignment="1">
      <alignment horizontal="center" vertical="center"/>
    </xf>
    <xf numFmtId="0" fontId="7" fillId="3" borderId="108" xfId="0" applyFont="1" applyFill="1" applyBorder="1" applyAlignment="1">
      <alignment horizontal="center" vertical="center"/>
    </xf>
    <xf numFmtId="1" fontId="7" fillId="3" borderId="109" xfId="2" applyNumberFormat="1" applyFont="1" applyFill="1" applyBorder="1" applyAlignment="1">
      <alignment horizontal="center" vertical="center"/>
    </xf>
    <xf numFmtId="0" fontId="7" fillId="3" borderId="109" xfId="0" applyFont="1" applyFill="1" applyBorder="1" applyAlignment="1">
      <alignment horizontal="center" vertical="center"/>
    </xf>
    <xf numFmtId="2" fontId="7" fillId="3" borderId="110" xfId="2" applyNumberFormat="1" applyFont="1" applyFill="1" applyBorder="1" applyAlignment="1">
      <alignment horizontal="center" vertical="center"/>
    </xf>
    <xf numFmtId="4" fontId="7" fillId="3" borderId="106" xfId="2" applyNumberFormat="1" applyFont="1" applyFill="1" applyBorder="1" applyAlignment="1">
      <alignment horizontal="center" vertical="center"/>
    </xf>
    <xf numFmtId="1" fontId="13" fillId="4" borderId="107" xfId="2" applyNumberFormat="1" applyFont="1" applyFill="1" applyBorder="1" applyAlignment="1" applyProtection="1">
      <alignment horizontal="center" vertical="center"/>
      <protection locked="0"/>
    </xf>
    <xf numFmtId="1" fontId="13" fillId="4" borderId="111" xfId="0" applyNumberFormat="1" applyFont="1" applyFill="1" applyBorder="1" applyAlignment="1" applyProtection="1">
      <alignment horizontal="center" vertical="center"/>
      <protection locked="0"/>
    </xf>
    <xf numFmtId="0" fontId="14" fillId="3" borderId="105" xfId="0" applyFont="1" applyFill="1" applyBorder="1" applyAlignment="1">
      <alignment horizontal="center" vertical="center"/>
    </xf>
    <xf numFmtId="1" fontId="7" fillId="3" borderId="111" xfId="2" applyNumberFormat="1" applyFont="1" applyFill="1" applyBorder="1" applyAlignment="1">
      <alignment horizontal="center" vertical="center"/>
    </xf>
    <xf numFmtId="1" fontId="7" fillId="3" borderId="112" xfId="2" applyNumberFormat="1" applyFont="1" applyFill="1" applyBorder="1" applyAlignment="1">
      <alignment horizontal="center" vertical="center"/>
    </xf>
    <xf numFmtId="0" fontId="7" fillId="3" borderId="106" xfId="0" applyFont="1" applyFill="1" applyBorder="1" applyAlignment="1">
      <alignment horizontal="center" vertical="center"/>
    </xf>
    <xf numFmtId="2" fontId="7" fillId="3" borderId="105" xfId="2" applyNumberFormat="1" applyFont="1" applyFill="1" applyBorder="1" applyAlignment="1" applyProtection="1">
      <alignment horizontal="center" vertical="center"/>
    </xf>
    <xf numFmtId="1" fontId="13" fillId="4" borderId="106" xfId="2" applyNumberFormat="1" applyFont="1" applyFill="1" applyBorder="1" applyAlignment="1" applyProtection="1">
      <alignment horizontal="center" vertical="center"/>
      <protection locked="0"/>
    </xf>
    <xf numFmtId="1" fontId="13" fillId="4" borderId="108" xfId="0" applyNumberFormat="1" applyFont="1" applyFill="1" applyBorder="1" applyAlignment="1" applyProtection="1">
      <alignment horizontal="center" vertical="center"/>
      <protection locked="0"/>
    </xf>
    <xf numFmtId="0" fontId="14" fillId="3" borderId="107" xfId="0" applyFont="1" applyFill="1" applyBorder="1" applyAlignment="1">
      <alignment horizontal="center" vertical="center"/>
    </xf>
    <xf numFmtId="1" fontId="7" fillId="3" borderId="108" xfId="2" applyNumberFormat="1" applyFont="1" applyFill="1" applyBorder="1" applyAlignment="1">
      <alignment horizontal="center" vertical="center"/>
    </xf>
    <xf numFmtId="1" fontId="7" fillId="3" borderId="110" xfId="2" applyNumberFormat="1" applyFont="1" applyFill="1" applyBorder="1" applyAlignment="1">
      <alignment horizontal="center" vertical="center"/>
    </xf>
    <xf numFmtId="2" fontId="7" fillId="3" borderId="107" xfId="2" applyNumberFormat="1" applyFont="1" applyFill="1" applyBorder="1" applyAlignment="1" applyProtection="1">
      <alignment horizontal="center" vertical="center"/>
    </xf>
    <xf numFmtId="1" fontId="13" fillId="4" borderId="109" xfId="2" applyNumberFormat="1" applyFont="1" applyFill="1" applyBorder="1" applyAlignment="1" applyProtection="1">
      <alignment horizontal="center" vertical="center"/>
      <protection locked="0"/>
    </xf>
    <xf numFmtId="1" fontId="13" fillId="4" borderId="113" xfId="0" applyNumberFormat="1" applyFont="1" applyFill="1" applyBorder="1" applyAlignment="1" applyProtection="1">
      <alignment horizontal="center" vertical="center"/>
      <protection locked="0"/>
    </xf>
    <xf numFmtId="0" fontId="14" fillId="3" borderId="104" xfId="0" applyFont="1" applyFill="1" applyBorder="1" applyAlignment="1">
      <alignment horizontal="center" vertical="center"/>
    </xf>
    <xf numFmtId="1" fontId="7" fillId="3" borderId="114" xfId="2" applyNumberFormat="1" applyFont="1" applyFill="1" applyBorder="1" applyAlignment="1">
      <alignment horizontal="center" vertical="center"/>
    </xf>
    <xf numFmtId="1" fontId="7" fillId="3" borderId="113" xfId="2" applyNumberFormat="1" applyFont="1" applyFill="1" applyBorder="1" applyAlignment="1">
      <alignment horizontal="center" vertical="center"/>
    </xf>
    <xf numFmtId="1" fontId="7" fillId="3" borderId="101" xfId="2" applyNumberFormat="1" applyFont="1" applyFill="1" applyBorder="1" applyAlignment="1">
      <alignment horizontal="center" vertical="center"/>
    </xf>
    <xf numFmtId="0" fontId="7" fillId="3" borderId="114" xfId="0" applyFont="1" applyFill="1" applyBorder="1" applyAlignment="1">
      <alignment horizontal="center" vertical="center"/>
    </xf>
    <xf numFmtId="2" fontId="7" fillId="3" borderId="104" xfId="2" applyNumberFormat="1" applyFont="1" applyFill="1" applyBorder="1" applyAlignment="1" applyProtection="1">
      <alignment horizontal="center" vertical="center"/>
    </xf>
    <xf numFmtId="1" fontId="13" fillId="4" borderId="114" xfId="2" applyNumberFormat="1" applyFont="1" applyFill="1" applyBorder="1" applyAlignment="1" applyProtection="1">
      <alignment horizontal="center" vertical="center"/>
      <protection locked="0"/>
    </xf>
    <xf numFmtId="49" fontId="1" fillId="4" borderId="9" xfId="3" applyNumberFormat="1" applyFont="1" applyFill="1" applyBorder="1" applyAlignment="1" applyProtection="1">
      <alignment horizontal="left" vertical="center"/>
      <protection locked="0"/>
    </xf>
    <xf numFmtId="49" fontId="1" fillId="4" borderId="89" xfId="3" applyNumberFormat="1" applyFont="1" applyFill="1" applyBorder="1" applyAlignment="1" applyProtection="1">
      <alignment horizontal="left" vertical="center"/>
      <protection locked="0"/>
    </xf>
    <xf numFmtId="49" fontId="1" fillId="4" borderId="2" xfId="3" applyNumberFormat="1" applyFont="1" applyFill="1" applyBorder="1" applyAlignment="1" applyProtection="1">
      <alignment horizontal="left" vertical="center"/>
      <protection locked="0"/>
    </xf>
    <xf numFmtId="166" fontId="13" fillId="3" borderId="20" xfId="2" applyNumberFormat="1" applyFont="1" applyFill="1" applyBorder="1" applyAlignment="1" applyProtection="1">
      <alignment horizontal="center" vertical="center"/>
    </xf>
    <xf numFmtId="166" fontId="13" fillId="3" borderId="48" xfId="2" applyNumberFormat="1" applyFont="1" applyFill="1" applyBorder="1" applyAlignment="1" applyProtection="1">
      <alignment horizontal="center" vertical="center"/>
    </xf>
    <xf numFmtId="166" fontId="13" fillId="3" borderId="54" xfId="2" applyNumberFormat="1" applyFont="1" applyFill="1" applyBorder="1" applyAlignment="1" applyProtection="1">
      <alignment horizontal="center" vertical="center"/>
    </xf>
    <xf numFmtId="166" fontId="13" fillId="3" borderId="55" xfId="2" applyNumberFormat="1" applyFont="1" applyFill="1" applyBorder="1" applyAlignment="1" applyProtection="1">
      <alignment horizontal="center" vertical="center"/>
    </xf>
    <xf numFmtId="166" fontId="13" fillId="3" borderId="23" xfId="2" applyNumberFormat="1" applyFont="1" applyFill="1" applyBorder="1" applyAlignment="1" applyProtection="1">
      <alignment horizontal="center" vertical="center"/>
    </xf>
    <xf numFmtId="166" fontId="13" fillId="3" borderId="43" xfId="2" applyNumberFormat="1" applyFont="1" applyFill="1" applyBorder="1" applyAlignment="1" applyProtection="1">
      <alignment horizontal="center" vertical="center"/>
    </xf>
    <xf numFmtId="166" fontId="13" fillId="3" borderId="21" xfId="2" applyNumberFormat="1" applyFont="1" applyFill="1" applyBorder="1" applyAlignment="1" applyProtection="1">
      <alignment horizontal="center" vertical="center"/>
    </xf>
    <xf numFmtId="166" fontId="13" fillId="3" borderId="41" xfId="2" applyNumberFormat="1" applyFont="1" applyFill="1" applyBorder="1" applyAlignment="1" applyProtection="1">
      <alignment horizontal="center" vertical="center"/>
    </xf>
    <xf numFmtId="166" fontId="13" fillId="3" borderId="82" xfId="2" applyNumberFormat="1" applyFont="1" applyFill="1" applyBorder="1" applyAlignment="1" applyProtection="1">
      <alignment horizontal="center" vertical="center"/>
    </xf>
    <xf numFmtId="166" fontId="13" fillId="3" borderId="78" xfId="2" applyNumberFormat="1" applyFont="1" applyFill="1" applyBorder="1" applyAlignment="1" applyProtection="1">
      <alignment horizontal="center" vertical="center"/>
    </xf>
    <xf numFmtId="166" fontId="13" fillId="3" borderId="39" xfId="2" applyNumberFormat="1" applyFont="1" applyFill="1" applyBorder="1" applyAlignment="1" applyProtection="1">
      <alignment horizontal="center" vertical="center"/>
    </xf>
    <xf numFmtId="166" fontId="13" fillId="3" borderId="40" xfId="2" applyNumberFormat="1" applyFont="1" applyFill="1" applyBorder="1" applyAlignment="1" applyProtection="1">
      <alignment horizontal="center" vertical="center"/>
    </xf>
    <xf numFmtId="0" fontId="26" fillId="3" borderId="0" xfId="3" applyFont="1" applyFill="1" applyAlignment="1" applyProtection="1">
      <alignment horizontal="right"/>
    </xf>
    <xf numFmtId="0" fontId="3" fillId="3" borderId="0" xfId="3" applyFont="1" applyFill="1" applyAlignment="1" applyProtection="1">
      <alignment horizontal="right"/>
    </xf>
    <xf numFmtId="49" fontId="14" fillId="3" borderId="0" xfId="3" applyNumberFormat="1" applyFont="1" applyFill="1" applyBorder="1" applyAlignment="1" applyProtection="1">
      <alignment vertical="center"/>
    </xf>
    <xf numFmtId="49" fontId="1" fillId="4" borderId="10" xfId="0" applyNumberFormat="1" applyFont="1" applyFill="1" applyBorder="1" applyAlignment="1" applyProtection="1">
      <alignment horizontal="left" vertical="center"/>
      <protection locked="0"/>
    </xf>
    <xf numFmtId="49" fontId="1" fillId="4" borderId="98" xfId="3" applyNumberFormat="1" applyFont="1" applyFill="1" applyBorder="1" applyAlignment="1" applyProtection="1">
      <alignment horizontal="right" vertical="center"/>
      <protection locked="0"/>
    </xf>
    <xf numFmtId="167" fontId="1" fillId="4" borderId="10" xfId="0" applyNumberFormat="1" applyFont="1" applyFill="1" applyBorder="1" applyAlignment="1" applyProtection="1">
      <alignment horizontal="left" vertical="center"/>
      <protection locked="0"/>
    </xf>
    <xf numFmtId="164" fontId="14" fillId="3" borderId="0" xfId="3" applyNumberFormat="1" applyFont="1" applyFill="1" applyBorder="1" applyAlignment="1" applyProtection="1">
      <alignment horizontal="left" vertical="center" wrapText="1"/>
    </xf>
    <xf numFmtId="166" fontId="13" fillId="3" borderId="24" xfId="2" applyNumberFormat="1" applyFont="1" applyFill="1" applyBorder="1" applyAlignment="1" applyProtection="1">
      <alignment horizontal="center" vertical="center"/>
    </xf>
    <xf numFmtId="166" fontId="13" fillId="3" borderId="44" xfId="2" applyNumberFormat="1" applyFont="1" applyFill="1" applyBorder="1" applyAlignment="1" applyProtection="1">
      <alignment horizontal="center" vertical="center"/>
    </xf>
    <xf numFmtId="0" fontId="45" fillId="0" borderId="99" xfId="4" applyFill="1" applyBorder="1" applyAlignment="1" applyProtection="1">
      <alignment horizontal="center" vertical="center" wrapText="1"/>
      <protection locked="0" hidden="1"/>
    </xf>
    <xf numFmtId="0" fontId="45" fillId="0" borderId="100" xfId="4" applyFill="1" applyBorder="1" applyAlignment="1" applyProtection="1">
      <alignment horizontal="center" vertical="center" wrapText="1"/>
      <protection locked="0" hidden="1"/>
    </xf>
    <xf numFmtId="0" fontId="40" fillId="5" borderId="61" xfId="2" applyFont="1" applyFill="1" applyBorder="1" applyAlignment="1" applyProtection="1">
      <alignment horizontal="center" vertical="center"/>
    </xf>
    <xf numFmtId="0" fontId="40" fillId="5" borderId="62" xfId="2" applyFont="1" applyFill="1" applyBorder="1" applyAlignment="1" applyProtection="1">
      <alignment horizontal="center" vertical="center"/>
    </xf>
    <xf numFmtId="167" fontId="1" fillId="4" borderId="8" xfId="0" applyNumberFormat="1" applyFont="1" applyFill="1" applyBorder="1" applyAlignment="1" applyProtection="1">
      <alignment horizontal="left" vertical="center"/>
      <protection locked="0"/>
    </xf>
    <xf numFmtId="0" fontId="40" fillId="5" borderId="45" xfId="2" applyFont="1" applyFill="1" applyBorder="1" applyAlignment="1" applyProtection="1">
      <alignment horizontal="center" vertical="center"/>
    </xf>
    <xf numFmtId="0" fontId="40" fillId="5" borderId="59" xfId="2" applyFont="1" applyFill="1" applyBorder="1" applyAlignment="1" applyProtection="1">
      <alignment horizontal="center" vertical="center"/>
    </xf>
    <xf numFmtId="0" fontId="40" fillId="5" borderId="47" xfId="2" applyFont="1" applyFill="1" applyBorder="1" applyAlignment="1" applyProtection="1">
      <alignment horizontal="center" vertical="center"/>
    </xf>
    <xf numFmtId="49" fontId="1" fillId="4" borderId="7" xfId="3" applyNumberFormat="1" applyFont="1" applyFill="1" applyBorder="1" applyAlignment="1" applyProtection="1">
      <alignment horizontal="left" vertical="center"/>
      <protection locked="0"/>
    </xf>
    <xf numFmtId="0" fontId="7" fillId="3" borderId="3" xfId="0" applyFont="1" applyFill="1" applyBorder="1" applyAlignment="1" applyProtection="1">
      <alignment horizontal="center" vertical="center"/>
    </xf>
    <xf numFmtId="0" fontId="7" fillId="3" borderId="2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6" xfId="0" applyFont="1" applyFill="1" applyBorder="1" applyAlignment="1" applyProtection="1">
      <alignment horizontal="center" vertical="center"/>
    </xf>
    <xf numFmtId="0" fontId="7" fillId="3" borderId="67" xfId="0" applyFont="1" applyFill="1" applyBorder="1" applyAlignment="1" applyProtection="1">
      <alignment horizontal="center" vertical="center"/>
    </xf>
    <xf numFmtId="166" fontId="13" fillId="3" borderId="63" xfId="2" applyNumberFormat="1" applyFont="1" applyFill="1" applyBorder="1" applyAlignment="1" applyProtection="1">
      <alignment horizontal="center" vertical="center"/>
    </xf>
    <xf numFmtId="166" fontId="13" fillId="3" borderId="64" xfId="2" applyNumberFormat="1" applyFont="1" applyFill="1" applyBorder="1" applyAlignment="1" applyProtection="1">
      <alignment horizontal="center" vertical="center"/>
    </xf>
    <xf numFmtId="166" fontId="13" fillId="3" borderId="75" xfId="2" applyNumberFormat="1" applyFont="1" applyFill="1" applyBorder="1" applyAlignment="1" applyProtection="1">
      <alignment horizontal="center" vertical="center"/>
    </xf>
    <xf numFmtId="166" fontId="13" fillId="3" borderId="76" xfId="2" applyNumberFormat="1" applyFont="1" applyFill="1" applyBorder="1" applyAlignment="1" applyProtection="1">
      <alignment horizontal="center" vertical="center"/>
    </xf>
    <xf numFmtId="1" fontId="7" fillId="3" borderId="93" xfId="2" applyNumberFormat="1" applyFont="1" applyFill="1" applyBorder="1" applyAlignment="1" applyProtection="1">
      <alignment horizontal="left" vertical="center"/>
    </xf>
    <xf numFmtId="0" fontId="7" fillId="3" borderId="93"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40" fillId="5" borderId="16" xfId="2" applyFont="1" applyFill="1" applyBorder="1" applyAlignment="1" applyProtection="1">
      <alignment horizontal="left" vertical="center"/>
    </xf>
    <xf numFmtId="1" fontId="7" fillId="3" borderId="93" xfId="2" applyNumberFormat="1" applyFont="1" applyFill="1" applyBorder="1" applyAlignment="1" applyProtection="1">
      <alignment horizontal="center" vertical="center"/>
    </xf>
    <xf numFmtId="1" fontId="7" fillId="3" borderId="1" xfId="2" applyNumberFormat="1"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93" xfId="0" applyFont="1" applyFill="1" applyBorder="1" applyAlignment="1" applyProtection="1">
      <alignment horizontal="right" vertical="center"/>
    </xf>
    <xf numFmtId="0" fontId="7" fillId="3" borderId="1" xfId="0" applyFont="1" applyFill="1" applyBorder="1" applyAlignment="1" applyProtection="1">
      <alignment horizontal="right" vertical="center"/>
    </xf>
    <xf numFmtId="0" fontId="7" fillId="3" borderId="19" xfId="0" applyFont="1" applyFill="1" applyBorder="1" applyAlignment="1" applyProtection="1">
      <alignment horizontal="center" vertical="center"/>
    </xf>
    <xf numFmtId="0" fontId="7" fillId="3" borderId="90" xfId="0" applyFont="1" applyFill="1" applyBorder="1" applyAlignment="1" applyProtection="1">
      <alignment horizontal="center" vertical="center"/>
    </xf>
    <xf numFmtId="1" fontId="7" fillId="3" borderId="19" xfId="2" applyNumberFormat="1" applyFont="1" applyFill="1" applyBorder="1" applyAlignment="1" applyProtection="1">
      <alignment horizontal="center" vertical="center"/>
    </xf>
    <xf numFmtId="1" fontId="7" fillId="3" borderId="90" xfId="2" applyNumberFormat="1" applyFont="1" applyFill="1" applyBorder="1" applyAlignment="1" applyProtection="1">
      <alignment horizontal="center" vertical="center"/>
    </xf>
    <xf numFmtId="0" fontId="40" fillId="5" borderId="16" xfId="2" applyFont="1" applyFill="1" applyBorder="1" applyAlignment="1" applyProtection="1">
      <alignment horizontal="center" vertical="center"/>
    </xf>
    <xf numFmtId="0" fontId="40" fillId="5" borderId="18" xfId="2" applyFont="1" applyFill="1" applyBorder="1" applyAlignment="1" applyProtection="1">
      <alignment horizontal="center" vertical="center"/>
    </xf>
    <xf numFmtId="0" fontId="7" fillId="3" borderId="19" xfId="0" applyFont="1" applyFill="1" applyBorder="1" applyAlignment="1" applyProtection="1">
      <alignment horizontal="right" vertical="center"/>
    </xf>
    <xf numFmtId="1" fontId="7" fillId="3" borderId="19" xfId="2" applyNumberFormat="1" applyFont="1" applyFill="1" applyBorder="1" applyAlignment="1" applyProtection="1">
      <alignment horizontal="right" vertical="center"/>
    </xf>
    <xf numFmtId="1" fontId="7" fillId="3" borderId="93" xfId="2" applyNumberFormat="1" applyFont="1" applyFill="1" applyBorder="1" applyAlignment="1" applyProtection="1">
      <alignment horizontal="right" vertical="center"/>
    </xf>
    <xf numFmtId="1" fontId="7" fillId="3" borderId="1" xfId="2" applyNumberFormat="1" applyFont="1" applyFill="1" applyBorder="1" applyAlignment="1" applyProtection="1">
      <alignment horizontal="right" vertical="center"/>
    </xf>
    <xf numFmtId="1" fontId="7" fillId="3" borderId="90" xfId="2" applyNumberFormat="1" applyFont="1" applyFill="1" applyBorder="1" applyAlignment="1" applyProtection="1">
      <alignment horizontal="right" vertical="center"/>
    </xf>
    <xf numFmtId="1" fontId="7" fillId="3" borderId="52" xfId="2" applyNumberFormat="1" applyFont="1" applyFill="1" applyBorder="1" applyAlignment="1" applyProtection="1">
      <alignment horizontal="center" vertical="center"/>
    </xf>
    <xf numFmtId="0" fontId="7" fillId="3" borderId="90" xfId="0" applyFont="1" applyFill="1" applyBorder="1" applyAlignment="1" applyProtection="1">
      <alignment horizontal="right" vertical="center"/>
    </xf>
    <xf numFmtId="0" fontId="40" fillId="5" borderId="18" xfId="2" applyFont="1" applyFill="1" applyBorder="1" applyAlignment="1" applyProtection="1">
      <alignment horizontal="right" vertical="center"/>
    </xf>
    <xf numFmtId="0" fontId="7" fillId="3" borderId="28" xfId="0" applyFont="1" applyFill="1" applyBorder="1" applyAlignment="1" applyProtection="1">
      <alignment horizontal="center" vertical="center"/>
    </xf>
    <xf numFmtId="164" fontId="14" fillId="4" borderId="0" xfId="3" applyNumberFormat="1" applyFont="1" applyFill="1" applyBorder="1" applyAlignment="1" applyProtection="1">
      <alignment horizontal="left" vertical="center" wrapText="1"/>
    </xf>
    <xf numFmtId="0" fontId="7" fillId="3" borderId="52" xfId="0" applyFont="1" applyFill="1" applyBorder="1" applyAlignment="1" applyProtection="1">
      <alignment horizontal="center" vertical="center"/>
    </xf>
    <xf numFmtId="166" fontId="13" fillId="3" borderId="15" xfId="2" applyNumberFormat="1" applyFont="1" applyFill="1" applyBorder="1" applyAlignment="1" applyProtection="1">
      <alignment horizontal="center" vertical="center"/>
    </xf>
    <xf numFmtId="166" fontId="13" fillId="3" borderId="19" xfId="2" applyNumberFormat="1"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 fontId="7" fillId="3" borderId="15" xfId="2" applyNumberFormat="1" applyFont="1" applyFill="1" applyBorder="1" applyAlignment="1" applyProtection="1">
      <alignment horizontal="center" vertical="center"/>
    </xf>
    <xf numFmtId="1" fontId="7" fillId="3" borderId="1" xfId="2" applyNumberFormat="1" applyFont="1" applyFill="1" applyBorder="1" applyAlignment="1" applyProtection="1">
      <alignment horizontal="left" vertical="center"/>
    </xf>
    <xf numFmtId="1" fontId="7" fillId="3" borderId="90" xfId="2" applyNumberFormat="1" applyFont="1" applyFill="1" applyBorder="1" applyAlignment="1" applyProtection="1">
      <alignment horizontal="left" vertical="center"/>
    </xf>
    <xf numFmtId="0" fontId="40" fillId="5" borderId="18" xfId="2" applyFont="1" applyFill="1" applyBorder="1" applyAlignment="1" applyProtection="1">
      <alignment horizontal="left" vertical="center"/>
    </xf>
    <xf numFmtId="1" fontId="7" fillId="3" borderId="19" xfId="2" applyNumberFormat="1" applyFont="1" applyFill="1" applyBorder="1" applyAlignment="1" applyProtection="1">
      <alignment horizontal="left" vertical="center"/>
    </xf>
    <xf numFmtId="164" fontId="14" fillId="4" borderId="0" xfId="3" applyNumberFormat="1" applyFont="1" applyFill="1" applyBorder="1" applyAlignment="1" applyProtection="1">
      <alignment horizontal="left" vertical="center" wrapText="1"/>
      <protection hidden="1"/>
    </xf>
    <xf numFmtId="0" fontId="40" fillId="5" borderId="61" xfId="2" applyFont="1" applyFill="1" applyBorder="1" applyAlignment="1">
      <alignment horizontal="center" vertical="center"/>
    </xf>
    <xf numFmtId="0" fontId="40" fillId="5" borderId="45" xfId="2" applyFont="1" applyFill="1" applyBorder="1" applyAlignment="1">
      <alignment horizontal="center" vertical="center"/>
    </xf>
    <xf numFmtId="0" fontId="40" fillId="5" borderId="59" xfId="2" applyFont="1" applyFill="1" applyBorder="1" applyAlignment="1">
      <alignment horizontal="center" vertical="center"/>
    </xf>
    <xf numFmtId="0" fontId="40" fillId="5" borderId="47" xfId="2" applyFont="1" applyFill="1" applyBorder="1" applyAlignment="1">
      <alignment horizontal="center" vertical="center"/>
    </xf>
    <xf numFmtId="166" fontId="13" fillId="3" borderId="87" xfId="2" applyNumberFormat="1" applyFont="1" applyFill="1" applyBorder="1" applyAlignment="1" applyProtection="1">
      <alignment horizontal="center" vertical="center"/>
    </xf>
    <xf numFmtId="166" fontId="13" fillId="3" borderId="88" xfId="2" applyNumberFormat="1" applyFont="1" applyFill="1" applyBorder="1" applyAlignment="1" applyProtection="1">
      <alignment horizontal="center" vertical="center"/>
    </xf>
    <xf numFmtId="164" fontId="14" fillId="3" borderId="0" xfId="3" applyNumberFormat="1" applyFont="1" applyFill="1" applyBorder="1" applyAlignment="1" applyProtection="1">
      <alignment horizontal="left" vertical="center" wrapText="1"/>
      <protection hidden="1"/>
    </xf>
    <xf numFmtId="49" fontId="1" fillId="4" borderId="97" xfId="0" applyNumberFormat="1" applyFont="1" applyFill="1" applyBorder="1" applyAlignment="1" applyProtection="1">
      <alignment horizontal="left" vertical="center"/>
      <protection locked="0"/>
    </xf>
    <xf numFmtId="166" fontId="13" fillId="3" borderId="5" xfId="2" applyNumberFormat="1" applyFont="1" applyFill="1" applyBorder="1" applyAlignment="1" applyProtection="1">
      <alignment horizontal="center" vertical="center"/>
    </xf>
    <xf numFmtId="166" fontId="13" fillId="3" borderId="46" xfId="2" applyNumberFormat="1" applyFont="1" applyFill="1" applyBorder="1" applyAlignment="1" applyProtection="1">
      <alignment horizontal="center" vertical="center"/>
    </xf>
    <xf numFmtId="166" fontId="13" fillId="3" borderId="50" xfId="2" applyNumberFormat="1" applyFont="1" applyFill="1" applyBorder="1" applyAlignment="1" applyProtection="1">
      <alignment horizontal="center" vertical="center"/>
    </xf>
    <xf numFmtId="166" fontId="13" fillId="3" borderId="52" xfId="2" applyNumberFormat="1" applyFont="1" applyFill="1" applyBorder="1" applyAlignment="1" applyProtection="1">
      <alignment horizontal="center" vertical="center"/>
    </xf>
    <xf numFmtId="166" fontId="13" fillId="3" borderId="109" xfId="2" applyNumberFormat="1" applyFont="1" applyFill="1" applyBorder="1" applyAlignment="1" applyProtection="1">
      <alignment horizontal="center" vertical="center"/>
    </xf>
    <xf numFmtId="166" fontId="13" fillId="3" borderId="110" xfId="2" applyNumberFormat="1" applyFont="1" applyFill="1" applyBorder="1" applyAlignment="1" applyProtection="1">
      <alignment horizontal="center" vertical="center"/>
    </xf>
    <xf numFmtId="0" fontId="45" fillId="0" borderId="99" xfId="4" applyFont="1" applyFill="1" applyBorder="1" applyAlignment="1" applyProtection="1">
      <alignment horizontal="center" vertical="center" wrapText="1"/>
      <protection locked="0" hidden="1"/>
    </xf>
    <xf numFmtId="0" fontId="45" fillId="0" borderId="100" xfId="4" applyFont="1" applyFill="1" applyBorder="1" applyAlignment="1" applyProtection="1">
      <alignment horizontal="center" vertical="center" wrapText="1"/>
      <protection locked="0" hidden="1"/>
    </xf>
    <xf numFmtId="166" fontId="13" fillId="3" borderId="111" xfId="2" applyNumberFormat="1" applyFont="1" applyFill="1" applyBorder="1" applyAlignment="1" applyProtection="1">
      <alignment horizontal="center" vertical="center"/>
    </xf>
    <xf numFmtId="166" fontId="13" fillId="3" borderId="112" xfId="2" applyNumberFormat="1" applyFont="1" applyFill="1" applyBorder="1" applyAlignment="1" applyProtection="1">
      <alignment horizontal="center" vertical="center"/>
    </xf>
    <xf numFmtId="166" fontId="13" fillId="3" borderId="22" xfId="2" applyNumberFormat="1" applyFont="1" applyFill="1" applyBorder="1" applyAlignment="1" applyProtection="1">
      <alignment horizontal="center" vertical="center"/>
    </xf>
    <xf numFmtId="166" fontId="13" fillId="3" borderId="42" xfId="2" applyNumberFormat="1" applyFont="1" applyFill="1" applyBorder="1" applyAlignment="1" applyProtection="1">
      <alignment horizontal="center" vertical="center"/>
    </xf>
    <xf numFmtId="0" fontId="45" fillId="0" borderId="0" xfId="4" applyProtection="1">
      <protection locked="0" hidden="1"/>
    </xf>
    <xf numFmtId="0" fontId="1" fillId="4" borderId="1" xfId="0" applyFont="1" applyFill="1" applyBorder="1" applyAlignment="1" applyProtection="1">
      <alignment horizontal="center" vertical="center"/>
      <protection locked="0"/>
    </xf>
    <xf numFmtId="1" fontId="1" fillId="6" borderId="93" xfId="2" applyNumberFormat="1" applyFont="1" applyFill="1" applyBorder="1" applyAlignment="1" applyProtection="1">
      <alignment horizontal="right" vertical="center"/>
    </xf>
    <xf numFmtId="166" fontId="13" fillId="3" borderId="84" xfId="2" applyNumberFormat="1" applyFont="1" applyFill="1" applyBorder="1" applyAlignment="1" applyProtection="1">
      <alignment horizontal="center" vertical="center"/>
    </xf>
    <xf numFmtId="166" fontId="13" fillId="3" borderId="92" xfId="2" applyNumberFormat="1" applyFont="1" applyFill="1" applyBorder="1" applyAlignment="1" applyProtection="1">
      <alignment horizontal="center" vertical="center"/>
    </xf>
    <xf numFmtId="167" fontId="1" fillId="6" borderId="8" xfId="0" applyNumberFormat="1" applyFont="1" applyFill="1" applyBorder="1" applyAlignment="1" applyProtection="1">
      <alignment horizontal="left" vertical="center"/>
      <protection locked="0"/>
    </xf>
    <xf numFmtId="0" fontId="1" fillId="4" borderId="65" xfId="0" applyFont="1" applyFill="1" applyBorder="1" applyAlignment="1" applyProtection="1">
      <alignment horizontal="center" vertical="center"/>
      <protection locked="0"/>
    </xf>
    <xf numFmtId="0" fontId="1" fillId="4" borderId="95" xfId="0" applyFont="1" applyFill="1" applyBorder="1" applyAlignment="1" applyProtection="1">
      <alignment horizontal="center" vertical="center"/>
      <protection locked="0"/>
    </xf>
    <xf numFmtId="1" fontId="1" fillId="4" borderId="19" xfId="2" applyNumberFormat="1" applyFont="1" applyFill="1" applyBorder="1" applyAlignment="1" applyProtection="1">
      <alignment horizontal="center" vertical="center"/>
      <protection locked="0"/>
    </xf>
    <xf numFmtId="1" fontId="1" fillId="6" borderId="94" xfId="2" applyNumberFormat="1" applyFont="1" applyFill="1" applyBorder="1" applyAlignment="1" applyProtection="1">
      <alignment horizontal="right" vertical="center"/>
    </xf>
    <xf numFmtId="0" fontId="1" fillId="3" borderId="95" xfId="0" applyFont="1" applyFill="1" applyBorder="1" applyAlignment="1" applyProtection="1">
      <alignment horizontal="center" vertical="center"/>
    </xf>
    <xf numFmtId="1" fontId="1" fillId="4" borderId="1" xfId="2" applyNumberFormat="1" applyFont="1" applyFill="1" applyBorder="1" applyAlignment="1" applyProtection="1">
      <alignment horizontal="center" vertical="center"/>
      <protection locked="0"/>
    </xf>
    <xf numFmtId="0" fontId="1" fillId="4" borderId="82" xfId="0" applyFont="1" applyFill="1" applyBorder="1" applyAlignment="1" applyProtection="1">
      <alignment horizontal="center" vertical="center"/>
      <protection locked="0"/>
    </xf>
    <xf numFmtId="0" fontId="1" fillId="4" borderId="81" xfId="0" applyFont="1" applyFill="1" applyBorder="1" applyAlignment="1" applyProtection="1">
      <alignment horizontal="center" vertical="center"/>
      <protection locked="0"/>
    </xf>
    <xf numFmtId="0" fontId="1" fillId="3" borderId="81" xfId="0" applyFont="1" applyFill="1" applyBorder="1" applyAlignment="1" applyProtection="1">
      <alignment horizontal="center" vertical="center"/>
    </xf>
    <xf numFmtId="0" fontId="1" fillId="3" borderId="93" xfId="0" applyFont="1" applyFill="1" applyBorder="1" applyAlignment="1" applyProtection="1">
      <alignment horizontal="center" vertical="center"/>
    </xf>
    <xf numFmtId="1" fontId="1" fillId="6" borderId="1" xfId="2" applyNumberFormat="1" applyFont="1" applyFill="1" applyBorder="1" applyAlignment="1" applyProtection="1">
      <alignment horizontal="right" vertical="center"/>
    </xf>
    <xf numFmtId="0" fontId="1" fillId="4" borderId="63" xfId="0" applyFont="1" applyFill="1" applyBorder="1" applyAlignment="1" applyProtection="1">
      <alignment horizontal="center" vertical="center"/>
      <protection locked="0"/>
    </xf>
    <xf numFmtId="0" fontId="1" fillId="4" borderId="93" xfId="0" applyFont="1" applyFill="1" applyBorder="1" applyAlignment="1" applyProtection="1">
      <alignment horizontal="center" vertical="center"/>
      <protection locked="0"/>
    </xf>
    <xf numFmtId="1" fontId="1" fillId="4" borderId="90" xfId="2" applyNumberFormat="1" applyFont="1" applyFill="1" applyBorder="1" applyAlignment="1" applyProtection="1">
      <alignment horizontal="center" vertical="center"/>
      <protection locked="0"/>
    </xf>
    <xf numFmtId="1" fontId="1" fillId="4" borderId="103" xfId="2" applyNumberFormat="1" applyFont="1" applyFill="1" applyBorder="1" applyAlignment="1" applyProtection="1">
      <alignment horizontal="center" vertical="center"/>
      <protection locked="0"/>
    </xf>
    <xf numFmtId="0" fontId="1" fillId="3" borderId="102" xfId="0" applyFont="1" applyFill="1" applyBorder="1" applyAlignment="1" applyProtection="1">
      <alignment horizontal="center" vertical="center"/>
    </xf>
    <xf numFmtId="1" fontId="1" fillId="6" borderId="102" xfId="2" applyNumberFormat="1" applyFont="1" applyFill="1" applyBorder="1" applyAlignment="1" applyProtection="1">
      <alignment horizontal="right" vertical="center"/>
    </xf>
    <xf numFmtId="1" fontId="1" fillId="6" borderId="81" xfId="2" applyNumberFormat="1" applyFont="1" applyFill="1" applyBorder="1" applyAlignment="1" applyProtection="1">
      <alignment horizontal="right" vertical="center"/>
    </xf>
    <xf numFmtId="0" fontId="13" fillId="4" borderId="63" xfId="0" applyFont="1" applyFill="1" applyBorder="1" applyAlignment="1" applyProtection="1">
      <alignment horizontal="right" vertical="center"/>
      <protection locked="0"/>
    </xf>
    <xf numFmtId="0" fontId="13" fillId="4" borderId="64" xfId="0" applyFont="1" applyFill="1" applyBorder="1" applyAlignment="1" applyProtection="1">
      <alignment horizontal="right" vertical="center"/>
      <protection locked="0"/>
    </xf>
    <xf numFmtId="0" fontId="13" fillId="4" borderId="65" xfId="0" applyFont="1" applyFill="1" applyBorder="1" applyAlignment="1" applyProtection="1">
      <alignment horizontal="right" vertical="center"/>
      <protection locked="0"/>
    </xf>
    <xf numFmtId="0" fontId="13" fillId="4" borderId="66" xfId="0" applyFont="1" applyFill="1" applyBorder="1" applyAlignment="1" applyProtection="1">
      <alignment horizontal="right" vertical="center"/>
      <protection locked="0"/>
    </xf>
    <xf numFmtId="0" fontId="13" fillId="4" borderId="82" xfId="0" applyFont="1" applyFill="1" applyBorder="1" applyAlignment="1" applyProtection="1">
      <alignment horizontal="right" vertical="center"/>
      <protection locked="0"/>
    </xf>
    <xf numFmtId="0" fontId="13" fillId="4" borderId="78" xfId="0" applyFont="1" applyFill="1" applyBorder="1" applyAlignment="1" applyProtection="1">
      <alignment horizontal="right" vertical="center"/>
      <protection locked="0"/>
    </xf>
    <xf numFmtId="0" fontId="1" fillId="4" borderId="96" xfId="0" applyFont="1" applyFill="1" applyBorder="1" applyAlignment="1" applyProtection="1">
      <alignment horizontal="center" vertical="center"/>
      <protection locked="0"/>
    </xf>
    <xf numFmtId="0" fontId="1" fillId="4" borderId="94" xfId="0" applyFont="1" applyFill="1" applyBorder="1" applyAlignment="1" applyProtection="1">
      <alignment horizontal="center" vertical="center"/>
      <protection locked="0"/>
    </xf>
    <xf numFmtId="49" fontId="1" fillId="4" borderId="1" xfId="3" applyNumberFormat="1" applyFont="1" applyFill="1" applyBorder="1" applyAlignment="1" applyProtection="1">
      <alignment horizontal="left" vertical="center"/>
      <protection locked="0"/>
    </xf>
    <xf numFmtId="49" fontId="45" fillId="4" borderId="0" xfId="4" applyNumberFormat="1" applyFill="1" applyBorder="1" applyAlignment="1" applyProtection="1">
      <alignment horizontal="left" vertical="top" wrapText="1"/>
      <protection locked="0" hidden="1"/>
    </xf>
    <xf numFmtId="166" fontId="7" fillId="3" borderId="0" xfId="2" applyNumberFormat="1" applyFont="1" applyFill="1" applyBorder="1" applyAlignment="1" applyProtection="1">
      <alignment horizontal="center" vertical="center"/>
    </xf>
    <xf numFmtId="167" fontId="1" fillId="4" borderId="97" xfId="0" applyNumberFormat="1" applyFont="1" applyFill="1" applyBorder="1" applyAlignment="1" applyProtection="1">
      <alignment horizontal="left" vertical="center"/>
      <protection locked="0"/>
    </xf>
    <xf numFmtId="49" fontId="1" fillId="4" borderId="12" xfId="3" applyNumberFormat="1" applyFont="1" applyFill="1" applyBorder="1" applyAlignment="1" applyProtection="1">
      <alignment horizontal="right" vertical="center"/>
    </xf>
    <xf numFmtId="49" fontId="1" fillId="4" borderId="10" xfId="3" applyNumberFormat="1" applyFont="1" applyFill="1" applyBorder="1" applyAlignment="1" applyProtection="1">
      <alignment horizontal="right" vertical="center"/>
    </xf>
    <xf numFmtId="49" fontId="14" fillId="3" borderId="73" xfId="3" applyNumberFormat="1" applyFont="1" applyFill="1" applyBorder="1" applyAlignment="1" applyProtection="1">
      <alignment horizontal="left" vertical="center"/>
    </xf>
    <xf numFmtId="0" fontId="40" fillId="3" borderId="0" xfId="2" applyFont="1" applyFill="1" applyBorder="1" applyAlignment="1" applyProtection="1">
      <alignment horizontal="center" vertical="center"/>
    </xf>
    <xf numFmtId="49" fontId="1" fillId="3" borderId="73" xfId="3" applyNumberFormat="1" applyFont="1" applyFill="1" applyBorder="1" applyAlignment="1" applyProtection="1">
      <alignment horizontal="left" vertical="center"/>
    </xf>
    <xf numFmtId="49" fontId="1" fillId="3" borderId="0" xfId="3" applyNumberFormat="1" applyFont="1" applyFill="1" applyBorder="1" applyAlignment="1" applyProtection="1">
      <alignment horizontal="left" vertical="center"/>
    </xf>
    <xf numFmtId="166" fontId="13" fillId="3" borderId="26" xfId="2" applyNumberFormat="1" applyFont="1" applyFill="1" applyBorder="1" applyAlignment="1" applyProtection="1">
      <alignment horizontal="center" vertical="center"/>
    </xf>
  </cellXfs>
  <cellStyles count="5">
    <cellStyle name="Link" xfId="4" builtinId="8"/>
    <cellStyle name="Standard" xfId="0" builtinId="0"/>
    <cellStyle name="Standard 2" xfId="1" xr:uid="{00000000-0005-0000-0000-000002000000}"/>
    <cellStyle name="Standard_Acitop-Spezifikationen Jan 041" xfId="2" xr:uid="{00000000-0005-0000-0000-000003000000}"/>
    <cellStyle name="Standard_Tabelle1" xfId="3" xr:uid="{00000000-0005-0000-0000-000004000000}"/>
  </cellStyles>
  <dxfs count="77">
    <dxf>
      <font>
        <strike/>
        <color rgb="FFFF0000"/>
      </font>
    </dxf>
    <dxf>
      <font>
        <strike/>
        <color rgb="FFFF0000"/>
      </font>
    </dxf>
    <dxf>
      <fill>
        <patternFill>
          <bgColor indexed="51"/>
        </patternFill>
      </fill>
    </dxf>
    <dxf>
      <fill>
        <patternFill>
          <bgColor indexed="51"/>
        </patternFill>
      </fill>
    </dxf>
    <dxf>
      <font>
        <b val="0"/>
        <i/>
        <strike val="0"/>
        <color indexed="10"/>
      </font>
      <fill>
        <patternFill>
          <bgColor indexed="47"/>
        </patternFill>
      </fill>
    </dxf>
    <dxf>
      <font>
        <b val="0"/>
        <i/>
        <strike/>
        <color indexed="10"/>
      </font>
      <fill>
        <patternFill>
          <bgColor indexed="47"/>
        </patternFill>
      </fill>
    </dxf>
    <dxf>
      <font>
        <strike val="0"/>
        <color auto="1"/>
      </font>
    </dxf>
    <dxf>
      <font>
        <strike/>
        <color rgb="FFFF0000"/>
      </font>
      <fill>
        <patternFill patternType="none">
          <bgColor auto="1"/>
        </patternFill>
      </fill>
    </dxf>
    <dxf>
      <font>
        <strike/>
        <color rgb="FFFF0000"/>
      </font>
    </dxf>
    <dxf>
      <font>
        <strike/>
        <color rgb="FFFF0000"/>
      </font>
    </dxf>
    <dxf>
      <font>
        <strike/>
        <color rgb="FFFF0000"/>
      </font>
    </dxf>
    <dxf>
      <font>
        <b val="0"/>
        <i/>
        <strike/>
        <color indexed="10"/>
      </font>
      <fill>
        <patternFill>
          <bgColor indexed="47"/>
        </patternFill>
      </fill>
    </dxf>
    <dxf>
      <font>
        <strike val="0"/>
        <color auto="1"/>
      </font>
    </dxf>
    <dxf>
      <font>
        <b val="0"/>
        <i/>
        <strike/>
        <color indexed="10"/>
      </font>
      <fill>
        <patternFill>
          <bgColor indexed="47"/>
        </patternFill>
      </fill>
    </dxf>
    <dxf>
      <font>
        <strike val="0"/>
        <color auto="1"/>
      </font>
    </dxf>
    <dxf>
      <font>
        <b val="0"/>
        <i/>
        <strike/>
        <color indexed="10"/>
      </font>
      <fill>
        <patternFill>
          <bgColor indexed="47"/>
        </patternFill>
      </fill>
    </dxf>
    <dxf>
      <font>
        <strike val="0"/>
        <color auto="1"/>
      </font>
    </dxf>
    <dxf>
      <font>
        <strike/>
        <color rgb="FFFF0000"/>
      </font>
    </dxf>
    <dxf>
      <font>
        <strike/>
        <color rgb="FFFF0000"/>
      </font>
    </dxf>
    <dxf>
      <font>
        <strike/>
        <color rgb="FFFF0000"/>
      </font>
    </dxf>
    <dxf>
      <font>
        <strike/>
        <color rgb="FFFF0000"/>
      </font>
    </dxf>
    <dxf>
      <font>
        <b val="0"/>
        <i/>
        <color indexed="10"/>
      </font>
      <fill>
        <patternFill>
          <bgColor indexed="47"/>
        </patternFill>
      </fill>
    </dxf>
    <dxf>
      <font>
        <b val="0"/>
        <i/>
        <color indexed="10"/>
      </font>
      <fill>
        <patternFill>
          <bgColor indexed="47"/>
        </patternFill>
      </fill>
    </dxf>
    <dxf>
      <font>
        <b val="0"/>
        <i/>
        <strike val="0"/>
        <color indexed="10"/>
      </font>
      <fill>
        <patternFill>
          <bgColor indexed="47"/>
        </patternFill>
      </fill>
    </dxf>
    <dxf>
      <font>
        <b val="0"/>
        <i/>
        <color indexed="10"/>
      </font>
      <fill>
        <patternFill>
          <bgColor indexed="47"/>
        </patternFill>
      </fill>
    </dxf>
    <dxf>
      <font>
        <b val="0"/>
        <i/>
        <strike val="0"/>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ont>
        <b val="0"/>
        <i/>
        <strike/>
        <color indexed="10"/>
      </font>
      <fill>
        <patternFill>
          <bgColor indexed="47"/>
        </patternFill>
      </fill>
    </dxf>
    <dxf>
      <font>
        <strike val="0"/>
        <color auto="1"/>
      </font>
    </dxf>
    <dxf>
      <font>
        <b val="0"/>
        <i/>
        <strike val="0"/>
        <color indexed="10"/>
      </font>
      <fill>
        <patternFill>
          <bgColor indexed="47"/>
        </patternFill>
      </fill>
    </dxf>
    <dxf>
      <font>
        <b val="0"/>
        <i/>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ont>
        <b val="0"/>
        <i/>
        <strike val="0"/>
        <color indexed="10"/>
      </font>
      <fill>
        <patternFill>
          <bgColor indexed="47"/>
        </patternFill>
      </fill>
    </dxf>
    <dxf>
      <font>
        <b val="0"/>
        <i/>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ill>
        <patternFill>
          <bgColor indexed="51"/>
        </patternFill>
      </fill>
    </dxf>
    <dxf>
      <font>
        <b val="0"/>
        <i/>
        <strike val="0"/>
        <color indexed="10"/>
      </font>
      <fill>
        <patternFill>
          <bgColor indexed="47"/>
        </patternFill>
      </fill>
    </dxf>
    <dxf>
      <font>
        <b val="0"/>
        <i/>
        <strike/>
        <color indexed="10"/>
      </font>
      <fill>
        <patternFill>
          <bgColor indexed="47"/>
        </patternFill>
      </fill>
    </dxf>
    <dxf>
      <font>
        <strike val="0"/>
        <color auto="1"/>
      </font>
    </dxf>
    <dxf>
      <font>
        <b val="0"/>
        <i/>
        <strike val="0"/>
        <color indexed="10"/>
      </font>
      <fill>
        <patternFill>
          <bgColor indexed="47"/>
        </patternFill>
      </fill>
    </dxf>
    <dxf>
      <font>
        <b val="0"/>
        <i/>
        <strike/>
        <color indexed="10"/>
      </font>
      <fill>
        <patternFill>
          <bgColor indexed="47"/>
        </patternFill>
      </fill>
    </dxf>
    <dxf>
      <font>
        <strike val="0"/>
        <color auto="1"/>
      </font>
    </dxf>
    <dxf>
      <fill>
        <patternFill>
          <bgColor indexed="51"/>
        </patternFill>
      </fill>
    </dxf>
    <dxf>
      <font>
        <b val="0"/>
        <i/>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ont>
        <b val="0"/>
        <i/>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ill>
        <patternFill>
          <bgColor indexed="51"/>
        </patternFill>
      </fill>
    </dxf>
    <dxf>
      <font>
        <b val="0"/>
        <i/>
        <color indexed="10"/>
      </font>
      <fill>
        <patternFill>
          <bgColor indexed="47"/>
        </patternFill>
      </fill>
    </dxf>
    <dxf>
      <font>
        <b val="0"/>
        <i/>
        <strike val="0"/>
        <color indexed="10"/>
      </font>
      <fill>
        <patternFill>
          <bgColor indexed="47"/>
        </patternFill>
      </fill>
    </dxf>
    <dxf>
      <fill>
        <patternFill>
          <bgColor indexed="51"/>
        </patternFill>
      </fill>
    </dxf>
    <dxf>
      <font>
        <b val="0"/>
        <i/>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ont>
        <b val="0"/>
        <i/>
        <strike val="0"/>
        <color indexed="10"/>
      </font>
      <fill>
        <patternFill>
          <bgColor indexed="47"/>
        </patternFill>
      </fill>
    </dxf>
    <dxf>
      <font>
        <b val="0"/>
        <i/>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ill>
        <patternFill>
          <bgColor indexed="51"/>
        </patternFill>
      </fill>
    </dxf>
    <dxf>
      <font>
        <b val="0"/>
        <i/>
        <strike val="0"/>
        <color indexed="10"/>
      </font>
      <fill>
        <patternFill>
          <bgColor indexed="47"/>
        </patternFill>
      </fill>
    </dxf>
    <dxf>
      <font>
        <b val="0"/>
        <i/>
        <strike/>
        <color indexed="10"/>
      </font>
      <fill>
        <patternFill>
          <bgColor indexed="47"/>
        </patternFill>
      </fill>
    </dxf>
    <dxf>
      <font>
        <strike val="0"/>
        <color auto="1"/>
      </font>
    </dxf>
    <dxf>
      <font>
        <b val="0"/>
        <i/>
        <strike val="0"/>
        <color indexed="10"/>
      </font>
      <fill>
        <patternFill>
          <bgColor indexed="47"/>
        </patternFill>
      </fill>
    </dxf>
    <dxf>
      <font>
        <b val="0"/>
        <i/>
        <strike/>
        <color indexed="10"/>
      </font>
      <fill>
        <patternFill>
          <bgColor indexed="47"/>
        </patternFill>
      </fill>
    </dxf>
    <dxf>
      <font>
        <strike val="0"/>
        <color auto="1"/>
      </font>
    </dxf>
  </dxfs>
  <tableStyles count="0" defaultTableStyle="TableStyleMedium9" defaultPivotStyle="PivotStyleLight16"/>
  <colors>
    <mruColors>
      <color rgb="FF002162"/>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Sondertypen (Bestellformular)'!A1"/><Relationship Id="rId3" Type="http://schemas.openxmlformats.org/officeDocument/2006/relationships/image" Target="../media/image2.png"/><Relationship Id="rId7" Type="http://schemas.openxmlformats.org/officeDocument/2006/relationships/hyperlink" Target="#'ACITOP S.1'!A1"/><Relationship Id="rId12" Type="http://schemas.openxmlformats.org/officeDocument/2006/relationships/hyperlink" Target="#'PYRATOP S.1'!A1"/><Relationship Id="rId2" Type="http://schemas.openxmlformats.org/officeDocument/2006/relationships/hyperlink" Target="#PYRATOP!A1"/><Relationship Id="rId16" Type="http://schemas.openxmlformats.org/officeDocument/2006/relationships/image" Target="../media/image9.pn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hyperlink" Target="#'Sondertypen (Anfrageformular)'!A1"/><Relationship Id="rId5" Type="http://schemas.openxmlformats.org/officeDocument/2006/relationships/image" Target="../media/image3.png"/><Relationship Id="rId15" Type="http://schemas.openxmlformats.org/officeDocument/2006/relationships/image" Target="../media/image8.png"/><Relationship Id="rId10" Type="http://schemas.openxmlformats.org/officeDocument/2006/relationships/image" Target="../media/image7.png"/><Relationship Id="rId4" Type="http://schemas.openxmlformats.org/officeDocument/2006/relationships/hyperlink" Target="#'ACITOP S.2'!A1"/><Relationship Id="rId9" Type="http://schemas.openxmlformats.org/officeDocument/2006/relationships/image" Target="../media/image6.png"/><Relationship Id="rId14" Type="http://schemas.openxmlformats.org/officeDocument/2006/relationships/hyperlink" Target="#'PYRATOP S.2'!A1"/></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0.png"/><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9.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7.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676275</xdr:colOff>
      <xdr:row>3</xdr:row>
      <xdr:rowOff>19050</xdr:rowOff>
    </xdr:from>
    <xdr:to>
      <xdr:col>3</xdr:col>
      <xdr:colOff>1009650</xdr:colOff>
      <xdr:row>23</xdr:row>
      <xdr:rowOff>19050</xdr:rowOff>
    </xdr:to>
    <xdr:pic>
      <xdr:nvPicPr>
        <xdr:cNvPr id="10762" name="Grafik 2">
          <a:extLst>
            <a:ext uri="{FF2B5EF4-FFF2-40B4-BE49-F238E27FC236}">
              <a16:creationId xmlns:a16="http://schemas.microsoft.com/office/drawing/2014/main" id="{00000000-0008-0000-0000-00000A2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275" y="838200"/>
          <a:ext cx="2476500" cy="321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666750</xdr:colOff>
      <xdr:row>25</xdr:row>
      <xdr:rowOff>28575</xdr:rowOff>
    </xdr:from>
    <xdr:to>
      <xdr:col>3</xdr:col>
      <xdr:colOff>1009650</xdr:colOff>
      <xdr:row>44</xdr:row>
      <xdr:rowOff>19050</xdr:rowOff>
    </xdr:to>
    <xdr:pic>
      <xdr:nvPicPr>
        <xdr:cNvPr id="10763" name="Grafik 7">
          <a:hlinkClick xmlns:r="http://schemas.openxmlformats.org/officeDocument/2006/relationships" r:id="rId2"/>
          <a:extLst>
            <a:ext uri="{FF2B5EF4-FFF2-40B4-BE49-F238E27FC236}">
              <a16:creationId xmlns:a16="http://schemas.microsoft.com/office/drawing/2014/main" id="{00000000-0008-0000-0000-00000B2A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4391025"/>
          <a:ext cx="2486025"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9525</xdr:colOff>
      <xdr:row>9</xdr:row>
      <xdr:rowOff>133350</xdr:rowOff>
    </xdr:from>
    <xdr:to>
      <xdr:col>8</xdr:col>
      <xdr:colOff>200025</xdr:colOff>
      <xdr:row>16</xdr:row>
      <xdr:rowOff>28575</xdr:rowOff>
    </xdr:to>
    <xdr:grpSp>
      <xdr:nvGrpSpPr>
        <xdr:cNvPr id="10764" name="Gruppieren 23">
          <a:hlinkClick xmlns:r="http://schemas.openxmlformats.org/officeDocument/2006/relationships" r:id="rId4"/>
          <a:extLst>
            <a:ext uri="{FF2B5EF4-FFF2-40B4-BE49-F238E27FC236}">
              <a16:creationId xmlns:a16="http://schemas.microsoft.com/office/drawing/2014/main" id="{00000000-0008-0000-0000-00000C2A0000}"/>
            </a:ext>
          </a:extLst>
        </xdr:cNvPr>
        <xdr:cNvGrpSpPr>
          <a:grpSpLocks/>
        </xdr:cNvGrpSpPr>
      </xdr:nvGrpSpPr>
      <xdr:grpSpPr bwMode="auto">
        <a:xfrm>
          <a:off x="3288130" y="1958139"/>
          <a:ext cx="2326106" cy="988094"/>
          <a:chOff x="7827680" y="1876703"/>
          <a:chExt cx="2340000" cy="1008000"/>
        </a:xfrm>
        <a:effectLst>
          <a:outerShdw blurRad="63500" sx="102000" sy="102000" algn="ctr" rotWithShape="0">
            <a:prstClr val="black">
              <a:alpha val="40000"/>
            </a:prstClr>
          </a:outerShdw>
        </a:effectLst>
      </xdr:grpSpPr>
      <xdr:sp macro="" textlink="">
        <xdr:nvSpPr>
          <xdr:cNvPr id="19" name="Textfeld 18">
            <a:extLst>
              <a:ext uri="{FF2B5EF4-FFF2-40B4-BE49-F238E27FC236}">
                <a16:creationId xmlns:a16="http://schemas.microsoft.com/office/drawing/2014/main" id="{00000000-0008-0000-0000-000013000000}"/>
              </a:ext>
            </a:extLst>
          </xdr:cNvPr>
          <xdr:cNvSpPr txBox="1"/>
        </xdr:nvSpPr>
        <xdr:spPr>
          <a:xfrm>
            <a:off x="7827680" y="1876703"/>
            <a:ext cx="2340000" cy="1008000"/>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BV - Hakentypen einschnittig</a:t>
            </a:r>
          </a:p>
        </xdr:txBody>
      </xdr:sp>
      <xdr:pic>
        <xdr:nvPicPr>
          <xdr:cNvPr id="10790" name="Grafik 4">
            <a:extLst>
              <a:ext uri="{FF2B5EF4-FFF2-40B4-BE49-F238E27FC236}">
                <a16:creationId xmlns:a16="http://schemas.microsoft.com/office/drawing/2014/main" id="{00000000-0008-0000-0000-0000262A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913551" y="2197934"/>
            <a:ext cx="2001821" cy="66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8</xdr:col>
      <xdr:colOff>323850</xdr:colOff>
      <xdr:row>9</xdr:row>
      <xdr:rowOff>133350</xdr:rowOff>
    </xdr:from>
    <xdr:to>
      <xdr:col>11</xdr:col>
      <xdr:colOff>523875</xdr:colOff>
      <xdr:row>16</xdr:row>
      <xdr:rowOff>38100</xdr:rowOff>
    </xdr:to>
    <xdr:grpSp>
      <xdr:nvGrpSpPr>
        <xdr:cNvPr id="10765" name="Gruppieren 3">
          <a:hlinkClick xmlns:r="http://schemas.openxmlformats.org/officeDocument/2006/relationships" r:id="rId4"/>
          <a:extLst>
            <a:ext uri="{FF2B5EF4-FFF2-40B4-BE49-F238E27FC236}">
              <a16:creationId xmlns:a16="http://schemas.microsoft.com/office/drawing/2014/main" id="{00000000-0008-0000-0000-00000D2A0000}"/>
            </a:ext>
          </a:extLst>
        </xdr:cNvPr>
        <xdr:cNvGrpSpPr>
          <a:grpSpLocks/>
        </xdr:cNvGrpSpPr>
      </xdr:nvGrpSpPr>
      <xdr:grpSpPr bwMode="auto">
        <a:xfrm>
          <a:off x="5738061" y="1958139"/>
          <a:ext cx="2335630" cy="997619"/>
          <a:chOff x="7848903" y="5069475"/>
          <a:chExt cx="2340000" cy="1008000"/>
        </a:xfrm>
        <a:effectLst>
          <a:outerShdw blurRad="63500" sx="102000" sy="102000" algn="ctr" rotWithShape="0">
            <a:prstClr val="black">
              <a:alpha val="40000"/>
            </a:prstClr>
          </a:outerShdw>
        </a:effectLst>
      </xdr:grpSpPr>
      <xdr:sp macro="" textlink="">
        <xdr:nvSpPr>
          <xdr:cNvPr id="22" name="Textfeld 21">
            <a:extLst>
              <a:ext uri="{FF2B5EF4-FFF2-40B4-BE49-F238E27FC236}">
                <a16:creationId xmlns:a16="http://schemas.microsoft.com/office/drawing/2014/main" id="{00000000-0008-0000-0000-000016000000}"/>
              </a:ext>
            </a:extLst>
          </xdr:cNvPr>
          <xdr:cNvSpPr txBox="1"/>
        </xdr:nvSpPr>
        <xdr:spPr>
          <a:xfrm>
            <a:off x="7848903" y="5069475"/>
            <a:ext cx="2340000" cy="1008000"/>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KV - Konsol</a:t>
            </a:r>
            <a:r>
              <a:rPr lang="de-CH" sz="1100" b="1">
                <a:solidFill>
                  <a:srgbClr val="002162"/>
                </a:solidFill>
                <a:effectLst/>
                <a:latin typeface="+mn-lt"/>
                <a:ea typeface="+mn-ea"/>
                <a:cs typeface="+mn-cs"/>
              </a:rPr>
              <a:t>typen zweischnittig</a:t>
            </a:r>
          </a:p>
          <a:p>
            <a:r>
              <a:rPr lang="de-CH" sz="800" b="1">
                <a:solidFill>
                  <a:srgbClr val="002162"/>
                </a:solidFill>
                <a:effectLst/>
                <a:latin typeface="Arial" panose="020B0604020202020204" pitchFamily="34" charset="0"/>
                <a:ea typeface="+mn-ea"/>
                <a:cs typeface="Arial" panose="020B0604020202020204" pitchFamily="34" charset="0"/>
              </a:rPr>
              <a:t>Zugbügelverlängerung</a:t>
            </a:r>
            <a:endParaRPr lang="de-CH" sz="800" b="1">
              <a:solidFill>
                <a:srgbClr val="002162"/>
              </a:solidFill>
              <a:latin typeface="Arial" panose="020B0604020202020204" pitchFamily="34" charset="0"/>
              <a:cs typeface="Arial" panose="020B0604020202020204" pitchFamily="34" charset="0"/>
            </a:endParaRPr>
          </a:p>
        </xdr:txBody>
      </xdr:sp>
      <xdr:pic>
        <xdr:nvPicPr>
          <xdr:cNvPr id="10788" name="Grafik 12">
            <a:extLst>
              <a:ext uri="{FF2B5EF4-FFF2-40B4-BE49-F238E27FC236}">
                <a16:creationId xmlns:a16="http://schemas.microsoft.com/office/drawing/2014/main" id="{00000000-0008-0000-0000-0000242A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61585" y="5412581"/>
            <a:ext cx="2049518" cy="648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9525</xdr:colOff>
      <xdr:row>3</xdr:row>
      <xdr:rowOff>9525</xdr:rowOff>
    </xdr:from>
    <xdr:to>
      <xdr:col>8</xdr:col>
      <xdr:colOff>200025</xdr:colOff>
      <xdr:row>9</xdr:row>
      <xdr:rowOff>9525</xdr:rowOff>
    </xdr:to>
    <xdr:grpSp>
      <xdr:nvGrpSpPr>
        <xdr:cNvPr id="10766" name="Gruppieren 2">
          <a:hlinkClick xmlns:r="http://schemas.openxmlformats.org/officeDocument/2006/relationships" r:id="rId7"/>
          <a:extLst>
            <a:ext uri="{FF2B5EF4-FFF2-40B4-BE49-F238E27FC236}">
              <a16:creationId xmlns:a16="http://schemas.microsoft.com/office/drawing/2014/main" id="{00000000-0008-0000-0000-00000E2A0000}"/>
            </a:ext>
          </a:extLst>
        </xdr:cNvPr>
        <xdr:cNvGrpSpPr>
          <a:grpSpLocks/>
        </xdr:cNvGrpSpPr>
      </xdr:nvGrpSpPr>
      <xdr:grpSpPr bwMode="auto">
        <a:xfrm>
          <a:off x="3288130" y="831683"/>
          <a:ext cx="2326106" cy="1002631"/>
          <a:chOff x="7847135" y="813290"/>
          <a:chExt cx="2342110" cy="989528"/>
        </a:xfrm>
        <a:effectLst>
          <a:outerShdw blurRad="63500" sx="102000" sy="102000" algn="ctr" rotWithShape="0">
            <a:prstClr val="black">
              <a:alpha val="40000"/>
            </a:prstClr>
          </a:outerShdw>
        </a:effectLst>
      </xdr:grpSpPr>
      <xdr:sp macro="" textlink="">
        <xdr:nvSpPr>
          <xdr:cNvPr id="2" name="Textfeld 1">
            <a:hlinkClick xmlns:r="http://schemas.openxmlformats.org/officeDocument/2006/relationships" r:id="rId7"/>
            <a:extLst>
              <a:ext uri="{FF2B5EF4-FFF2-40B4-BE49-F238E27FC236}">
                <a16:creationId xmlns:a16="http://schemas.microsoft.com/office/drawing/2014/main" id="{00000000-0008-0000-0000-000002000000}"/>
              </a:ext>
            </a:extLst>
          </xdr:cNvPr>
          <xdr:cNvSpPr txBox="1"/>
        </xdr:nvSpPr>
        <xdr:spPr>
          <a:xfrm>
            <a:off x="7847135" y="813290"/>
            <a:ext cx="2342110" cy="989528"/>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B - Bügeltypen zweischnittig</a:t>
            </a:r>
          </a:p>
        </xdr:txBody>
      </xdr:sp>
      <xdr:pic>
        <xdr:nvPicPr>
          <xdr:cNvPr id="10786" name="Grafik 5">
            <a:extLst>
              <a:ext uri="{FF2B5EF4-FFF2-40B4-BE49-F238E27FC236}">
                <a16:creationId xmlns:a16="http://schemas.microsoft.com/office/drawing/2014/main" id="{00000000-0008-0000-0000-0000222A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909319" y="1099039"/>
            <a:ext cx="2036884" cy="622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9525</xdr:colOff>
      <xdr:row>16</xdr:row>
      <xdr:rowOff>133350</xdr:rowOff>
    </xdr:from>
    <xdr:to>
      <xdr:col>8</xdr:col>
      <xdr:colOff>209550</xdr:colOff>
      <xdr:row>23</xdr:row>
      <xdr:rowOff>38100</xdr:rowOff>
    </xdr:to>
    <xdr:grpSp>
      <xdr:nvGrpSpPr>
        <xdr:cNvPr id="10767" name="Gruppieren 22">
          <a:hlinkClick xmlns:r="http://schemas.openxmlformats.org/officeDocument/2006/relationships" r:id="rId4"/>
          <a:extLst>
            <a:ext uri="{FF2B5EF4-FFF2-40B4-BE49-F238E27FC236}">
              <a16:creationId xmlns:a16="http://schemas.microsoft.com/office/drawing/2014/main" id="{00000000-0008-0000-0000-00000F2A0000}"/>
            </a:ext>
          </a:extLst>
        </xdr:cNvPr>
        <xdr:cNvGrpSpPr>
          <a:grpSpLocks/>
        </xdr:cNvGrpSpPr>
      </xdr:nvGrpSpPr>
      <xdr:grpSpPr bwMode="auto">
        <a:xfrm>
          <a:off x="3288130" y="3051008"/>
          <a:ext cx="2335631" cy="997618"/>
          <a:chOff x="7844608" y="3010607"/>
          <a:chExt cx="2340000" cy="1011626"/>
        </a:xfrm>
        <a:effectLst>
          <a:outerShdw blurRad="63500" sx="102000" sy="102000" algn="ctr" rotWithShape="0">
            <a:prstClr val="black">
              <a:alpha val="40000"/>
            </a:prstClr>
          </a:outerShdw>
        </a:effectLst>
      </xdr:grpSpPr>
      <xdr:sp macro="" textlink="">
        <xdr:nvSpPr>
          <xdr:cNvPr id="20" name="Textfeld 19">
            <a:extLst>
              <a:ext uri="{FF2B5EF4-FFF2-40B4-BE49-F238E27FC236}">
                <a16:creationId xmlns:a16="http://schemas.microsoft.com/office/drawing/2014/main" id="{00000000-0008-0000-0000-000014000000}"/>
              </a:ext>
            </a:extLst>
          </xdr:cNvPr>
          <xdr:cNvSpPr txBox="1"/>
        </xdr:nvSpPr>
        <xdr:spPr>
          <a:xfrm>
            <a:off x="7844608" y="3010607"/>
            <a:ext cx="2340000" cy="1011626"/>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BD - </a:t>
            </a:r>
            <a:r>
              <a:rPr lang="de-CH" sz="1000" b="1">
                <a:solidFill>
                  <a:srgbClr val="002162"/>
                </a:solidFill>
                <a:effectLst/>
                <a:latin typeface="Arial" panose="020B0604020202020204" pitchFamily="34" charset="0"/>
                <a:ea typeface="+mn-ea"/>
                <a:cs typeface="Arial" panose="020B0604020202020204" pitchFamily="34" charset="0"/>
              </a:rPr>
              <a:t>Bügeltypen zweischnittig</a:t>
            </a:r>
          </a:p>
          <a:p>
            <a:r>
              <a:rPr lang="de-CH" sz="800" b="1">
                <a:solidFill>
                  <a:srgbClr val="002162"/>
                </a:solidFill>
                <a:effectLst/>
                <a:latin typeface="Arial" panose="020B0604020202020204" pitchFamily="34" charset="0"/>
                <a:ea typeface="+mn-ea"/>
                <a:cs typeface="Arial" panose="020B0604020202020204" pitchFamily="34" charset="0"/>
              </a:rPr>
              <a:t>Doppelprofil</a:t>
            </a:r>
            <a:endParaRPr lang="de-CH" sz="800" b="1">
              <a:solidFill>
                <a:srgbClr val="002162"/>
              </a:solidFill>
              <a:latin typeface="Arial" panose="020B0604020202020204" pitchFamily="34" charset="0"/>
              <a:cs typeface="Arial" panose="020B0604020202020204" pitchFamily="34" charset="0"/>
            </a:endParaRPr>
          </a:p>
        </xdr:txBody>
      </xdr:sp>
      <xdr:pic>
        <xdr:nvPicPr>
          <xdr:cNvPr id="10784" name="Grafik 5">
            <a:extLst>
              <a:ext uri="{FF2B5EF4-FFF2-40B4-BE49-F238E27FC236}">
                <a16:creationId xmlns:a16="http://schemas.microsoft.com/office/drawing/2014/main" id="{00000000-0008-0000-0000-0000202A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926974" y="3314840"/>
            <a:ext cx="2090699" cy="688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8</xdr:col>
      <xdr:colOff>323850</xdr:colOff>
      <xdr:row>3</xdr:row>
      <xdr:rowOff>19050</xdr:rowOff>
    </xdr:from>
    <xdr:to>
      <xdr:col>11</xdr:col>
      <xdr:colOff>514350</xdr:colOff>
      <xdr:row>9</xdr:row>
      <xdr:rowOff>19050</xdr:rowOff>
    </xdr:to>
    <xdr:grpSp>
      <xdr:nvGrpSpPr>
        <xdr:cNvPr id="10768" name="Gruppieren 17">
          <a:hlinkClick xmlns:r="http://schemas.openxmlformats.org/officeDocument/2006/relationships" r:id="rId4"/>
          <a:extLst>
            <a:ext uri="{FF2B5EF4-FFF2-40B4-BE49-F238E27FC236}">
              <a16:creationId xmlns:a16="http://schemas.microsoft.com/office/drawing/2014/main" id="{00000000-0008-0000-0000-0000102A0000}"/>
            </a:ext>
          </a:extLst>
        </xdr:cNvPr>
        <xdr:cNvGrpSpPr>
          <a:grpSpLocks/>
        </xdr:cNvGrpSpPr>
      </xdr:nvGrpSpPr>
      <xdr:grpSpPr bwMode="auto">
        <a:xfrm>
          <a:off x="5738061" y="841208"/>
          <a:ext cx="2326105" cy="1002631"/>
          <a:chOff x="7848903" y="5097772"/>
          <a:chExt cx="2340000" cy="1008000"/>
        </a:xfrm>
        <a:effectLst>
          <a:outerShdw blurRad="63500" sx="102000" sy="102000" algn="ctr" rotWithShape="0">
            <a:prstClr val="black">
              <a:alpha val="40000"/>
            </a:prstClr>
          </a:outerShdw>
        </a:effectLst>
      </xdr:grpSpPr>
      <xdr:sp macro="" textlink="">
        <xdr:nvSpPr>
          <xdr:cNvPr id="21" name="Textfeld 20">
            <a:extLst>
              <a:ext uri="{FF2B5EF4-FFF2-40B4-BE49-F238E27FC236}">
                <a16:creationId xmlns:a16="http://schemas.microsoft.com/office/drawing/2014/main" id="{00000000-0008-0000-0000-000015000000}"/>
              </a:ext>
            </a:extLst>
          </xdr:cNvPr>
          <xdr:cNvSpPr txBox="1"/>
        </xdr:nvSpPr>
        <xdr:spPr>
          <a:xfrm>
            <a:off x="7848903" y="5097772"/>
            <a:ext cx="2340000" cy="1008000"/>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K - Konsol</a:t>
            </a:r>
            <a:r>
              <a:rPr lang="de-CH" sz="1100" b="1">
                <a:solidFill>
                  <a:srgbClr val="002162"/>
                </a:solidFill>
                <a:effectLst/>
                <a:latin typeface="+mn-lt"/>
                <a:ea typeface="+mn-ea"/>
                <a:cs typeface="+mn-cs"/>
              </a:rPr>
              <a:t>typen zweischnittig</a:t>
            </a:r>
            <a:endParaRPr lang="de-CH" sz="1000" b="1">
              <a:solidFill>
                <a:srgbClr val="002162"/>
              </a:solidFill>
              <a:latin typeface="Arial" panose="020B0604020202020204" pitchFamily="34" charset="0"/>
              <a:cs typeface="Arial" panose="020B0604020202020204" pitchFamily="34" charset="0"/>
            </a:endParaRPr>
          </a:p>
        </xdr:txBody>
      </xdr:sp>
      <xdr:pic>
        <xdr:nvPicPr>
          <xdr:cNvPr id="10782" name="Grafik 10">
            <a:extLst>
              <a:ext uri="{FF2B5EF4-FFF2-40B4-BE49-F238E27FC236}">
                <a16:creationId xmlns:a16="http://schemas.microsoft.com/office/drawing/2014/main" id="{00000000-0008-0000-0000-00001E2A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958504" y="5374680"/>
            <a:ext cx="2026323" cy="626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8</xdr:col>
      <xdr:colOff>327431</xdr:colOff>
      <xdr:row>16</xdr:row>
      <xdr:rowOff>123694</xdr:rowOff>
    </xdr:from>
    <xdr:to>
      <xdr:col>11</xdr:col>
      <xdr:colOff>524306</xdr:colOff>
      <xdr:row>19</xdr:row>
      <xdr:rowOff>133350</xdr:rowOff>
    </xdr:to>
    <xdr:sp macro="" textlink="">
      <xdr:nvSpPr>
        <xdr:cNvPr id="29" name="Textfeld 28">
          <a:hlinkClick xmlns:r="http://schemas.openxmlformats.org/officeDocument/2006/relationships" r:id="rId11"/>
          <a:extLst>
            <a:ext uri="{FF2B5EF4-FFF2-40B4-BE49-F238E27FC236}">
              <a16:creationId xmlns:a16="http://schemas.microsoft.com/office/drawing/2014/main" id="{00000000-0008-0000-0000-00001D000000}"/>
            </a:ext>
          </a:extLst>
        </xdr:cNvPr>
        <xdr:cNvSpPr txBox="1"/>
      </xdr:nvSpPr>
      <xdr:spPr>
        <a:xfrm>
          <a:off x="5756681" y="3057394"/>
          <a:ext cx="2340000" cy="466856"/>
        </a:xfrm>
        <a:prstGeom prst="rect">
          <a:avLst/>
        </a:prstGeom>
        <a:solidFill>
          <a:schemeClr val="lt1"/>
        </a:solidFill>
        <a:ln w="12700" cmpd="sng">
          <a:solidFill>
            <a:srgbClr val="5B677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S - Sonder</a:t>
          </a:r>
          <a:r>
            <a:rPr lang="de-CH" sz="1100" b="1">
              <a:solidFill>
                <a:srgbClr val="002162"/>
              </a:solidFill>
              <a:effectLst/>
              <a:latin typeface="+mn-lt"/>
              <a:ea typeface="+mn-ea"/>
              <a:cs typeface="+mn-cs"/>
            </a:rPr>
            <a:t>typen</a:t>
          </a:r>
        </a:p>
        <a:p>
          <a:pPr marL="0" marR="0" lvl="0" indent="0" defTabSz="914400" eaLnBrk="1" fontAlgn="auto" latinLnBrk="0" hangingPunct="1">
            <a:lnSpc>
              <a:spcPct val="100000"/>
            </a:lnSpc>
            <a:spcBef>
              <a:spcPts val="0"/>
            </a:spcBef>
            <a:spcAft>
              <a:spcPts val="0"/>
            </a:spcAft>
            <a:buClrTx/>
            <a:buSzTx/>
            <a:buFontTx/>
            <a:buNone/>
            <a:tabLst/>
            <a:defRPr/>
          </a:pPr>
          <a:r>
            <a:rPr lang="de-CH" sz="1100" b="1">
              <a:solidFill>
                <a:srgbClr val="002162"/>
              </a:solidFill>
              <a:effectLst/>
              <a:latin typeface="+mn-lt"/>
              <a:ea typeface="+mn-ea"/>
              <a:cs typeface="+mn-cs"/>
            </a:rPr>
            <a:t>Anfrageformular </a:t>
          </a:r>
          <a:endParaRPr lang="de-CH" sz="800" b="1">
            <a:solidFill>
              <a:srgbClr val="002162"/>
            </a:solidFill>
            <a:latin typeface="Arial" panose="020B0604020202020204" pitchFamily="34" charset="0"/>
            <a:cs typeface="Arial" panose="020B0604020202020204" pitchFamily="34" charset="0"/>
          </a:endParaRPr>
        </a:p>
      </xdr:txBody>
    </xdr:sp>
    <xdr:clientData/>
  </xdr:twoCellAnchor>
  <xdr:twoCellAnchor>
    <xdr:from>
      <xdr:col>4</xdr:col>
      <xdr:colOff>104775</xdr:colOff>
      <xdr:row>31</xdr:row>
      <xdr:rowOff>152400</xdr:rowOff>
    </xdr:from>
    <xdr:to>
      <xdr:col>8</xdr:col>
      <xdr:colOff>200025</xdr:colOff>
      <xdr:row>38</xdr:row>
      <xdr:rowOff>28575</xdr:rowOff>
    </xdr:to>
    <xdr:grpSp>
      <xdr:nvGrpSpPr>
        <xdr:cNvPr id="10770" name="Gruppieren 30">
          <a:hlinkClick xmlns:r="http://schemas.openxmlformats.org/officeDocument/2006/relationships" r:id="rId12"/>
          <a:extLst>
            <a:ext uri="{FF2B5EF4-FFF2-40B4-BE49-F238E27FC236}">
              <a16:creationId xmlns:a16="http://schemas.microsoft.com/office/drawing/2014/main" id="{00000000-0008-0000-0000-0000122A0000}"/>
            </a:ext>
          </a:extLst>
        </xdr:cNvPr>
        <xdr:cNvGrpSpPr>
          <a:grpSpLocks/>
        </xdr:cNvGrpSpPr>
      </xdr:nvGrpSpPr>
      <xdr:grpSpPr bwMode="auto">
        <a:xfrm>
          <a:off x="3283117" y="5446295"/>
          <a:ext cx="2331119" cy="999122"/>
          <a:chOff x="7848903" y="5069475"/>
          <a:chExt cx="2340000" cy="1008000"/>
        </a:xfrm>
        <a:effectLst>
          <a:outerShdw blurRad="63500" sx="102000" sy="102000" algn="ctr" rotWithShape="0">
            <a:prstClr val="black">
              <a:alpha val="40000"/>
            </a:prstClr>
          </a:outerShdw>
        </a:effectLst>
      </xdr:grpSpPr>
      <xdr:sp macro="" textlink="">
        <xdr:nvSpPr>
          <xdr:cNvPr id="32" name="Textfeld 31">
            <a:hlinkClick xmlns:r="http://schemas.openxmlformats.org/officeDocument/2006/relationships" r:id="rId12"/>
            <a:extLst>
              <a:ext uri="{FF2B5EF4-FFF2-40B4-BE49-F238E27FC236}">
                <a16:creationId xmlns:a16="http://schemas.microsoft.com/office/drawing/2014/main" id="{00000000-0008-0000-0000-000020000000}"/>
              </a:ext>
            </a:extLst>
          </xdr:cNvPr>
          <xdr:cNvSpPr txBox="1"/>
        </xdr:nvSpPr>
        <xdr:spPr>
          <a:xfrm>
            <a:off x="7848903" y="5069475"/>
            <a:ext cx="2340000" cy="1008000"/>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PK - Konsol</a:t>
            </a:r>
            <a:r>
              <a:rPr lang="de-CH" sz="1100" b="1">
                <a:solidFill>
                  <a:srgbClr val="002162"/>
                </a:solidFill>
                <a:effectLst/>
                <a:latin typeface="+mn-lt"/>
                <a:ea typeface="+mn-ea"/>
                <a:cs typeface="+mn-cs"/>
              </a:rPr>
              <a:t>typen zweischnittig</a:t>
            </a:r>
          </a:p>
          <a:p>
            <a:r>
              <a:rPr lang="de-CH" sz="800" b="1">
                <a:solidFill>
                  <a:srgbClr val="002162"/>
                </a:solidFill>
                <a:effectLst/>
                <a:latin typeface="Arial" panose="020B0604020202020204" pitchFamily="34" charset="0"/>
                <a:ea typeface="+mn-ea"/>
                <a:cs typeface="Arial" panose="020B0604020202020204" pitchFamily="34" charset="0"/>
              </a:rPr>
              <a:t>Zugbügelverlängerung</a:t>
            </a:r>
            <a:endParaRPr lang="de-CH" sz="800" b="1">
              <a:solidFill>
                <a:srgbClr val="002162"/>
              </a:solidFill>
              <a:latin typeface="Arial" panose="020B0604020202020204" pitchFamily="34" charset="0"/>
              <a:cs typeface="Arial" panose="020B0604020202020204" pitchFamily="34" charset="0"/>
            </a:endParaRPr>
          </a:p>
        </xdr:txBody>
      </xdr:sp>
      <xdr:pic>
        <xdr:nvPicPr>
          <xdr:cNvPr id="10780" name="Grafik 12">
            <a:extLst>
              <a:ext uri="{FF2B5EF4-FFF2-40B4-BE49-F238E27FC236}">
                <a16:creationId xmlns:a16="http://schemas.microsoft.com/office/drawing/2014/main" id="{00000000-0008-0000-0000-00001C2A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61585" y="5412581"/>
            <a:ext cx="2049518" cy="648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9525</xdr:colOff>
      <xdr:row>25</xdr:row>
      <xdr:rowOff>9525</xdr:rowOff>
    </xdr:from>
    <xdr:to>
      <xdr:col>8</xdr:col>
      <xdr:colOff>200025</xdr:colOff>
      <xdr:row>31</xdr:row>
      <xdr:rowOff>47625</xdr:rowOff>
    </xdr:to>
    <xdr:grpSp>
      <xdr:nvGrpSpPr>
        <xdr:cNvPr id="10771" name="Gruppieren 33">
          <a:hlinkClick xmlns:r="http://schemas.openxmlformats.org/officeDocument/2006/relationships" r:id="rId12"/>
          <a:extLst>
            <a:ext uri="{FF2B5EF4-FFF2-40B4-BE49-F238E27FC236}">
              <a16:creationId xmlns:a16="http://schemas.microsoft.com/office/drawing/2014/main" id="{00000000-0008-0000-0000-0000132A0000}"/>
            </a:ext>
          </a:extLst>
        </xdr:cNvPr>
        <xdr:cNvGrpSpPr>
          <a:grpSpLocks/>
        </xdr:cNvGrpSpPr>
      </xdr:nvGrpSpPr>
      <xdr:grpSpPr bwMode="auto">
        <a:xfrm>
          <a:off x="3288130" y="4340893"/>
          <a:ext cx="2326106" cy="1000627"/>
          <a:chOff x="7847135" y="813290"/>
          <a:chExt cx="2342110" cy="989528"/>
        </a:xfrm>
        <a:effectLst>
          <a:outerShdw blurRad="63500" sx="102000" sy="102000" algn="ctr" rotWithShape="0">
            <a:prstClr val="black">
              <a:alpha val="40000"/>
            </a:prstClr>
          </a:outerShdw>
        </a:effectLst>
      </xdr:grpSpPr>
      <xdr:sp macro="" textlink="">
        <xdr:nvSpPr>
          <xdr:cNvPr id="35" name="Textfeld 34">
            <a:hlinkClick xmlns:r="http://schemas.openxmlformats.org/officeDocument/2006/relationships" r:id="rId12"/>
            <a:extLst>
              <a:ext uri="{FF2B5EF4-FFF2-40B4-BE49-F238E27FC236}">
                <a16:creationId xmlns:a16="http://schemas.microsoft.com/office/drawing/2014/main" id="{00000000-0008-0000-0000-000023000000}"/>
              </a:ext>
            </a:extLst>
          </xdr:cNvPr>
          <xdr:cNvSpPr txBox="1"/>
        </xdr:nvSpPr>
        <xdr:spPr>
          <a:xfrm>
            <a:off x="7847135" y="813290"/>
            <a:ext cx="2342110" cy="989528"/>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PB - Bügeltypen zweischnittig</a:t>
            </a:r>
          </a:p>
        </xdr:txBody>
      </xdr:sp>
      <xdr:pic>
        <xdr:nvPicPr>
          <xdr:cNvPr id="10778" name="Grafik 5">
            <a:extLst>
              <a:ext uri="{FF2B5EF4-FFF2-40B4-BE49-F238E27FC236}">
                <a16:creationId xmlns:a16="http://schemas.microsoft.com/office/drawing/2014/main" id="{00000000-0008-0000-0000-00001A2A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909319" y="1099039"/>
            <a:ext cx="2036884" cy="622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4</xdr:col>
      <xdr:colOff>104073</xdr:colOff>
      <xdr:row>38</xdr:row>
      <xdr:rowOff>110556</xdr:rowOff>
    </xdr:from>
    <xdr:to>
      <xdr:col>8</xdr:col>
      <xdr:colOff>196173</xdr:colOff>
      <xdr:row>41</xdr:row>
      <xdr:rowOff>76200</xdr:rowOff>
    </xdr:to>
    <xdr:sp macro="" textlink="">
      <xdr:nvSpPr>
        <xdr:cNvPr id="37" name="Textfeld 36">
          <a:hlinkClick xmlns:r="http://schemas.openxmlformats.org/officeDocument/2006/relationships" r:id="rId11"/>
          <a:extLst>
            <a:ext uri="{FF2B5EF4-FFF2-40B4-BE49-F238E27FC236}">
              <a16:creationId xmlns:a16="http://schemas.microsoft.com/office/drawing/2014/main" id="{00000000-0008-0000-0000-000025000000}"/>
            </a:ext>
          </a:extLst>
        </xdr:cNvPr>
        <xdr:cNvSpPr txBox="1"/>
      </xdr:nvSpPr>
      <xdr:spPr>
        <a:xfrm>
          <a:off x="3285423" y="6578031"/>
          <a:ext cx="2340000" cy="451419"/>
        </a:xfrm>
        <a:prstGeom prst="rect">
          <a:avLst/>
        </a:prstGeom>
        <a:solidFill>
          <a:schemeClr val="lt1"/>
        </a:solidFill>
        <a:ln w="12700" cmpd="sng">
          <a:solidFill>
            <a:srgbClr val="5B677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PS - Sonder</a:t>
          </a:r>
          <a:r>
            <a:rPr lang="de-CH" sz="1100" b="1">
              <a:solidFill>
                <a:srgbClr val="002162"/>
              </a:solidFill>
              <a:effectLst/>
              <a:latin typeface="+mn-lt"/>
              <a:ea typeface="+mn-ea"/>
              <a:cs typeface="+mn-cs"/>
            </a:rPr>
            <a:t>typen</a:t>
          </a:r>
        </a:p>
        <a:p>
          <a:pPr marL="0" marR="0" lvl="0" indent="0" defTabSz="914400" eaLnBrk="1" fontAlgn="auto" latinLnBrk="0" hangingPunct="1">
            <a:lnSpc>
              <a:spcPct val="100000"/>
            </a:lnSpc>
            <a:spcBef>
              <a:spcPts val="0"/>
            </a:spcBef>
            <a:spcAft>
              <a:spcPts val="0"/>
            </a:spcAft>
            <a:buClrTx/>
            <a:buSzTx/>
            <a:buFontTx/>
            <a:buNone/>
            <a:tabLst/>
            <a:defRPr/>
          </a:pPr>
          <a:r>
            <a:rPr lang="de-CH" sz="1100" b="1">
              <a:solidFill>
                <a:srgbClr val="002162"/>
              </a:solidFill>
              <a:effectLst/>
              <a:latin typeface="+mn-lt"/>
              <a:ea typeface="+mn-ea"/>
              <a:cs typeface="+mn-cs"/>
            </a:rPr>
            <a:t>Anfrageformular</a:t>
          </a:r>
          <a:endParaRPr lang="de-CH" sz="800" b="1">
            <a:solidFill>
              <a:srgbClr val="002162"/>
            </a:solidFill>
            <a:latin typeface="Arial" panose="020B0604020202020204" pitchFamily="34" charset="0"/>
            <a:cs typeface="Arial" panose="020B0604020202020204" pitchFamily="34" charset="0"/>
          </a:endParaRPr>
        </a:p>
      </xdr:txBody>
    </xdr:sp>
    <xdr:clientData/>
  </xdr:twoCellAnchor>
  <xdr:twoCellAnchor>
    <xdr:from>
      <xdr:col>0</xdr:col>
      <xdr:colOff>677634</xdr:colOff>
      <xdr:row>2</xdr:row>
      <xdr:rowOff>163285</xdr:rowOff>
    </xdr:from>
    <xdr:to>
      <xdr:col>3</xdr:col>
      <xdr:colOff>1011009</xdr:colOff>
      <xdr:row>23</xdr:row>
      <xdr:rowOff>28575</xdr:rowOff>
    </xdr:to>
    <xdr:sp macro="" textlink="">
      <xdr:nvSpPr>
        <xdr:cNvPr id="10773" name="Rechteck 24">
          <a:extLst>
            <a:ext uri="{FF2B5EF4-FFF2-40B4-BE49-F238E27FC236}">
              <a16:creationId xmlns:a16="http://schemas.microsoft.com/office/drawing/2014/main" id="{00000000-0008-0000-0000-0000152A0000}"/>
            </a:ext>
          </a:extLst>
        </xdr:cNvPr>
        <xdr:cNvSpPr>
          <a:spLocks noChangeArrowheads="1"/>
        </xdr:cNvSpPr>
      </xdr:nvSpPr>
      <xdr:spPr bwMode="auto">
        <a:xfrm>
          <a:off x="677634" y="819830"/>
          <a:ext cx="2476500" cy="3270477"/>
        </a:xfrm>
        <a:prstGeom prst="rect">
          <a:avLst/>
        </a:prstGeom>
        <a:noFill/>
        <a:ln w="28575" algn="ctr">
          <a:solidFill>
            <a:srgbClr val="5B677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671511</xdr:colOff>
      <xdr:row>25</xdr:row>
      <xdr:rowOff>9525</xdr:rowOff>
    </xdr:from>
    <xdr:to>
      <xdr:col>3</xdr:col>
      <xdr:colOff>1004886</xdr:colOff>
      <xdr:row>44</xdr:row>
      <xdr:rowOff>28575</xdr:rowOff>
    </xdr:to>
    <xdr:sp macro="" textlink="">
      <xdr:nvSpPr>
        <xdr:cNvPr id="10774" name="Rechteck 66">
          <a:extLst>
            <a:ext uri="{FF2B5EF4-FFF2-40B4-BE49-F238E27FC236}">
              <a16:creationId xmlns:a16="http://schemas.microsoft.com/office/drawing/2014/main" id="{00000000-0008-0000-0000-0000162A0000}"/>
            </a:ext>
          </a:extLst>
        </xdr:cNvPr>
        <xdr:cNvSpPr>
          <a:spLocks noChangeArrowheads="1"/>
        </xdr:cNvSpPr>
      </xdr:nvSpPr>
      <xdr:spPr bwMode="auto">
        <a:xfrm>
          <a:off x="671511" y="4397829"/>
          <a:ext cx="2476500" cy="3243942"/>
        </a:xfrm>
        <a:prstGeom prst="rect">
          <a:avLst/>
        </a:prstGeom>
        <a:noFill/>
        <a:ln w="28575" algn="ctr">
          <a:solidFill>
            <a:srgbClr val="5B677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104073</xdr:colOff>
      <xdr:row>42</xdr:row>
      <xdr:rowOff>15306</xdr:rowOff>
    </xdr:from>
    <xdr:to>
      <xdr:col>8</xdr:col>
      <xdr:colOff>196173</xdr:colOff>
      <xdr:row>44</xdr:row>
      <xdr:rowOff>19050</xdr:rowOff>
    </xdr:to>
    <xdr:sp macro="" textlink="">
      <xdr:nvSpPr>
        <xdr:cNvPr id="30" name="Textfeld 29">
          <a:hlinkClick xmlns:r="http://schemas.openxmlformats.org/officeDocument/2006/relationships" r:id="rId13"/>
          <a:extLst>
            <a:ext uri="{FF2B5EF4-FFF2-40B4-BE49-F238E27FC236}">
              <a16:creationId xmlns:a16="http://schemas.microsoft.com/office/drawing/2014/main" id="{00000000-0008-0000-0000-00001E000000}"/>
            </a:ext>
          </a:extLst>
        </xdr:cNvPr>
        <xdr:cNvSpPr txBox="1"/>
      </xdr:nvSpPr>
      <xdr:spPr>
        <a:xfrm>
          <a:off x="3285423" y="7130481"/>
          <a:ext cx="2340000" cy="451419"/>
        </a:xfrm>
        <a:prstGeom prst="rect">
          <a:avLst/>
        </a:prstGeom>
        <a:solidFill>
          <a:schemeClr val="lt1"/>
        </a:solidFill>
        <a:ln w="12700" cmpd="sng">
          <a:solidFill>
            <a:srgbClr val="5B677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PS - Sonder</a:t>
          </a:r>
          <a:r>
            <a:rPr lang="de-CH" sz="1100" b="1">
              <a:solidFill>
                <a:srgbClr val="002162"/>
              </a:solidFill>
              <a:effectLst/>
              <a:latin typeface="+mn-lt"/>
              <a:ea typeface="+mn-ea"/>
              <a:cs typeface="+mn-cs"/>
            </a:rPr>
            <a:t>typen</a:t>
          </a:r>
        </a:p>
        <a:p>
          <a:r>
            <a:rPr lang="de-CH" sz="1100" b="1">
              <a:solidFill>
                <a:srgbClr val="002162"/>
              </a:solidFill>
              <a:effectLst/>
              <a:latin typeface="+mn-lt"/>
              <a:ea typeface="+mn-ea"/>
              <a:cs typeface="+mn-cs"/>
            </a:rPr>
            <a:t>Bestellformular </a:t>
          </a:r>
          <a:endParaRPr lang="de-CH" sz="800" b="1">
            <a:solidFill>
              <a:srgbClr val="002162"/>
            </a:solidFill>
            <a:latin typeface="Arial" panose="020B0604020202020204" pitchFamily="34" charset="0"/>
            <a:cs typeface="Arial" panose="020B0604020202020204" pitchFamily="34" charset="0"/>
          </a:endParaRPr>
        </a:p>
      </xdr:txBody>
    </xdr:sp>
    <xdr:clientData/>
  </xdr:twoCellAnchor>
  <xdr:twoCellAnchor>
    <xdr:from>
      <xdr:col>8</xdr:col>
      <xdr:colOff>317906</xdr:colOff>
      <xdr:row>20</xdr:row>
      <xdr:rowOff>37969</xdr:rowOff>
    </xdr:from>
    <xdr:to>
      <xdr:col>11</xdr:col>
      <xdr:colOff>514781</xdr:colOff>
      <xdr:row>23</xdr:row>
      <xdr:rowOff>19050</xdr:rowOff>
    </xdr:to>
    <xdr:sp macro="" textlink="">
      <xdr:nvSpPr>
        <xdr:cNvPr id="31" name="Textfeld 30">
          <a:hlinkClick xmlns:r="http://schemas.openxmlformats.org/officeDocument/2006/relationships" r:id="rId13"/>
          <a:extLst>
            <a:ext uri="{FF2B5EF4-FFF2-40B4-BE49-F238E27FC236}">
              <a16:creationId xmlns:a16="http://schemas.microsoft.com/office/drawing/2014/main" id="{00000000-0008-0000-0000-00001F000000}"/>
            </a:ext>
          </a:extLst>
        </xdr:cNvPr>
        <xdr:cNvSpPr txBox="1"/>
      </xdr:nvSpPr>
      <xdr:spPr>
        <a:xfrm>
          <a:off x="5747156" y="3590794"/>
          <a:ext cx="2340000" cy="466856"/>
        </a:xfrm>
        <a:prstGeom prst="rect">
          <a:avLst/>
        </a:prstGeom>
        <a:solidFill>
          <a:schemeClr val="lt1"/>
        </a:solidFill>
        <a:ln w="12700" cmpd="sng">
          <a:solidFill>
            <a:srgbClr val="5B677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S - Sonder</a:t>
          </a:r>
          <a:r>
            <a:rPr lang="de-CH" sz="1100" b="1">
              <a:solidFill>
                <a:srgbClr val="002162"/>
              </a:solidFill>
              <a:effectLst/>
              <a:latin typeface="+mn-lt"/>
              <a:ea typeface="+mn-ea"/>
              <a:cs typeface="+mn-cs"/>
            </a:rPr>
            <a:t>typen</a:t>
          </a:r>
        </a:p>
        <a:p>
          <a:r>
            <a:rPr lang="de-CH" sz="1100" b="1">
              <a:solidFill>
                <a:srgbClr val="002162"/>
              </a:solidFill>
              <a:effectLst/>
              <a:latin typeface="+mn-lt"/>
              <a:ea typeface="+mn-ea"/>
              <a:cs typeface="+mn-cs"/>
            </a:rPr>
            <a:t>Bestellformular</a:t>
          </a:r>
          <a:endParaRPr lang="de-CH" sz="800" b="1">
            <a:solidFill>
              <a:srgbClr val="002162"/>
            </a:solidFill>
            <a:latin typeface="Arial" panose="020B0604020202020204" pitchFamily="34" charset="0"/>
            <a:cs typeface="Arial" panose="020B0604020202020204" pitchFamily="34" charset="0"/>
          </a:endParaRPr>
        </a:p>
      </xdr:txBody>
    </xdr:sp>
    <xdr:clientData/>
  </xdr:twoCellAnchor>
  <xdr:twoCellAnchor>
    <xdr:from>
      <xdr:col>8</xdr:col>
      <xdr:colOff>370472</xdr:colOff>
      <xdr:row>24</xdr:row>
      <xdr:rowOff>149893</xdr:rowOff>
    </xdr:from>
    <xdr:to>
      <xdr:col>11</xdr:col>
      <xdr:colOff>560972</xdr:colOff>
      <xdr:row>31</xdr:row>
      <xdr:rowOff>27572</xdr:rowOff>
    </xdr:to>
    <xdr:grpSp>
      <xdr:nvGrpSpPr>
        <xdr:cNvPr id="6" name="Gruppieren 5">
          <a:extLst>
            <a:ext uri="{FF2B5EF4-FFF2-40B4-BE49-F238E27FC236}">
              <a16:creationId xmlns:a16="http://schemas.microsoft.com/office/drawing/2014/main" id="{D6CA479E-0B43-4CCA-A233-10EF9C98036A}"/>
            </a:ext>
          </a:extLst>
        </xdr:cNvPr>
        <xdr:cNvGrpSpPr/>
      </xdr:nvGrpSpPr>
      <xdr:grpSpPr>
        <a:xfrm>
          <a:off x="5784683" y="4320840"/>
          <a:ext cx="2297530" cy="1000627"/>
          <a:chOff x="6052051" y="4314156"/>
          <a:chExt cx="2436395" cy="1000627"/>
        </a:xfrm>
      </xdr:grpSpPr>
      <xdr:sp macro="" textlink="">
        <xdr:nvSpPr>
          <xdr:cNvPr id="34" name="Textfeld 33">
            <a:hlinkClick xmlns:r="http://schemas.openxmlformats.org/officeDocument/2006/relationships" r:id="rId14"/>
            <a:extLst>
              <a:ext uri="{FF2B5EF4-FFF2-40B4-BE49-F238E27FC236}">
                <a16:creationId xmlns:a16="http://schemas.microsoft.com/office/drawing/2014/main" id="{3C935907-7835-457C-8DF9-810FD33EFF03}"/>
              </a:ext>
            </a:extLst>
          </xdr:cNvPr>
          <xdr:cNvSpPr txBox="1"/>
        </xdr:nvSpPr>
        <xdr:spPr bwMode="auto">
          <a:xfrm>
            <a:off x="6052051" y="4314156"/>
            <a:ext cx="2436395" cy="1000627"/>
          </a:xfrm>
          <a:prstGeom prst="rect">
            <a:avLst/>
          </a:prstGeom>
          <a:solidFill>
            <a:schemeClr val="lt1"/>
          </a:solidFill>
          <a:ln w="12700" cmpd="sng">
            <a:solidFill>
              <a:srgbClr val="5B677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PN - Gerade Stabtypen</a:t>
            </a:r>
          </a:p>
        </xdr:txBody>
      </xdr:sp>
      <xdr:pic>
        <xdr:nvPicPr>
          <xdr:cNvPr id="3" name="Grafik 2">
            <a:extLst>
              <a:ext uri="{FF2B5EF4-FFF2-40B4-BE49-F238E27FC236}">
                <a16:creationId xmlns:a16="http://schemas.microsoft.com/office/drawing/2014/main" id="{7C6EABC3-EA65-406B-A3F1-5B3CD884B56F}"/>
              </a:ext>
            </a:extLst>
          </xdr:cNvPr>
          <xdr:cNvPicPr>
            <a:picLocks noChangeAspect="1"/>
          </xdr:cNvPicPr>
        </xdr:nvPicPr>
        <xdr:blipFill>
          <a:blip xmlns:r="http://schemas.openxmlformats.org/officeDocument/2006/relationships" r:embed="rId15"/>
          <a:stretch>
            <a:fillRect/>
          </a:stretch>
        </xdr:blipFill>
        <xdr:spPr>
          <a:xfrm>
            <a:off x="7236698" y="4799263"/>
            <a:ext cx="1186704" cy="450748"/>
          </a:xfrm>
          <a:prstGeom prst="rect">
            <a:avLst/>
          </a:prstGeom>
        </xdr:spPr>
      </xdr:pic>
      <xdr:pic>
        <xdr:nvPicPr>
          <xdr:cNvPr id="5" name="Grafik 4">
            <a:extLst>
              <a:ext uri="{FF2B5EF4-FFF2-40B4-BE49-F238E27FC236}">
                <a16:creationId xmlns:a16="http://schemas.microsoft.com/office/drawing/2014/main" id="{98471FE9-7690-40EA-A3BA-B245352CCF00}"/>
              </a:ext>
            </a:extLst>
          </xdr:cNvPr>
          <xdr:cNvPicPr>
            <a:picLocks noChangeAspect="1"/>
          </xdr:cNvPicPr>
        </xdr:nvPicPr>
        <xdr:blipFill>
          <a:blip xmlns:r="http://schemas.openxmlformats.org/officeDocument/2006/relationships" r:embed="rId16"/>
          <a:stretch>
            <a:fillRect/>
          </a:stretch>
        </xdr:blipFill>
        <xdr:spPr>
          <a:xfrm>
            <a:off x="6162721" y="4558631"/>
            <a:ext cx="1097513" cy="434475"/>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371475</xdr:colOff>
      <xdr:row>12</xdr:row>
      <xdr:rowOff>104775</xdr:rowOff>
    </xdr:from>
    <xdr:to>
      <xdr:col>16</xdr:col>
      <xdr:colOff>371475</xdr:colOff>
      <xdr:row>13</xdr:row>
      <xdr:rowOff>171450</xdr:rowOff>
    </xdr:to>
    <xdr:pic>
      <xdr:nvPicPr>
        <xdr:cNvPr id="3707" name="Grafik 5">
          <a:extLst>
            <a:ext uri="{FF2B5EF4-FFF2-40B4-BE49-F238E27FC236}">
              <a16:creationId xmlns:a16="http://schemas.microsoft.com/office/drawing/2014/main" id="{00000000-0008-0000-0100-00007B0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9625" y="2552700"/>
          <a:ext cx="27717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51</xdr:row>
      <xdr:rowOff>209550</xdr:rowOff>
    </xdr:from>
    <xdr:to>
      <xdr:col>17</xdr:col>
      <xdr:colOff>0</xdr:colOff>
      <xdr:row>52</xdr:row>
      <xdr:rowOff>57150</xdr:rowOff>
    </xdr:to>
    <xdr:pic>
      <xdr:nvPicPr>
        <xdr:cNvPr id="3708" name="Grafik 12">
          <a:extLst>
            <a:ext uri="{FF2B5EF4-FFF2-40B4-BE49-F238E27FC236}">
              <a16:creationId xmlns:a16="http://schemas.microsoft.com/office/drawing/2014/main" id="{00000000-0008-0000-0100-00007C0E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12258675"/>
          <a:ext cx="68961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66675</xdr:colOff>
      <xdr:row>12</xdr:row>
      <xdr:rowOff>114300</xdr:rowOff>
    </xdr:from>
    <xdr:to>
      <xdr:col>26</xdr:col>
      <xdr:colOff>361950</xdr:colOff>
      <xdr:row>14</xdr:row>
      <xdr:rowOff>19050</xdr:rowOff>
    </xdr:to>
    <xdr:pic>
      <xdr:nvPicPr>
        <xdr:cNvPr id="4736" name="Grafik 4">
          <a:extLst>
            <a:ext uri="{FF2B5EF4-FFF2-40B4-BE49-F238E27FC236}">
              <a16:creationId xmlns:a16="http://schemas.microsoft.com/office/drawing/2014/main" id="{00000000-0008-0000-0200-0000801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29150" y="2562225"/>
          <a:ext cx="28003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114300</xdr:colOff>
      <xdr:row>23</xdr:row>
      <xdr:rowOff>180975</xdr:rowOff>
    </xdr:from>
    <xdr:to>
      <xdr:col>26</xdr:col>
      <xdr:colOff>371475</xdr:colOff>
      <xdr:row>27</xdr:row>
      <xdr:rowOff>28575</xdr:rowOff>
    </xdr:to>
    <xdr:pic>
      <xdr:nvPicPr>
        <xdr:cNvPr id="4737" name="Grafik 5">
          <a:extLst>
            <a:ext uri="{FF2B5EF4-FFF2-40B4-BE49-F238E27FC236}">
              <a16:creationId xmlns:a16="http://schemas.microsoft.com/office/drawing/2014/main" id="{00000000-0008-0000-0200-00008112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76775" y="5276850"/>
          <a:ext cx="27622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19050</xdr:colOff>
      <xdr:row>36</xdr:row>
      <xdr:rowOff>66675</xdr:rowOff>
    </xdr:from>
    <xdr:to>
      <xdr:col>26</xdr:col>
      <xdr:colOff>342900</xdr:colOff>
      <xdr:row>39</xdr:row>
      <xdr:rowOff>38100</xdr:rowOff>
    </xdr:to>
    <xdr:pic>
      <xdr:nvPicPr>
        <xdr:cNvPr id="4738" name="Grafik 10">
          <a:extLst>
            <a:ext uri="{FF2B5EF4-FFF2-40B4-BE49-F238E27FC236}">
              <a16:creationId xmlns:a16="http://schemas.microsoft.com/office/drawing/2014/main" id="{00000000-0008-0000-0200-0000821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24400" y="7848600"/>
          <a:ext cx="2686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114300</xdr:colOff>
      <xdr:row>45</xdr:row>
      <xdr:rowOff>161925</xdr:rowOff>
    </xdr:from>
    <xdr:to>
      <xdr:col>26</xdr:col>
      <xdr:colOff>352425</xdr:colOff>
      <xdr:row>48</xdr:row>
      <xdr:rowOff>171450</xdr:rowOff>
    </xdr:to>
    <xdr:pic>
      <xdr:nvPicPr>
        <xdr:cNvPr id="4739" name="Grafik 12">
          <a:extLst>
            <a:ext uri="{FF2B5EF4-FFF2-40B4-BE49-F238E27FC236}">
              <a16:creationId xmlns:a16="http://schemas.microsoft.com/office/drawing/2014/main" id="{00000000-0008-0000-0200-0000831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76775" y="9829800"/>
          <a:ext cx="27432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542925</xdr:colOff>
      <xdr:row>55</xdr:row>
      <xdr:rowOff>219075</xdr:rowOff>
    </xdr:from>
    <xdr:to>
      <xdr:col>27</xdr:col>
      <xdr:colOff>19050</xdr:colOff>
      <xdr:row>56</xdr:row>
      <xdr:rowOff>57150</xdr:rowOff>
    </xdr:to>
    <xdr:pic>
      <xdr:nvPicPr>
        <xdr:cNvPr id="4740" name="Grafik 12">
          <a:extLst>
            <a:ext uri="{FF2B5EF4-FFF2-40B4-BE49-F238E27FC236}">
              <a16:creationId xmlns:a16="http://schemas.microsoft.com/office/drawing/2014/main" id="{00000000-0008-0000-0200-0000841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2925" y="12192000"/>
          <a:ext cx="6924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59</xdr:row>
      <xdr:rowOff>209550</xdr:rowOff>
    </xdr:from>
    <xdr:to>
      <xdr:col>16</xdr:col>
      <xdr:colOff>0</xdr:colOff>
      <xdr:row>60</xdr:row>
      <xdr:rowOff>57150</xdr:rowOff>
    </xdr:to>
    <xdr:pic>
      <xdr:nvPicPr>
        <xdr:cNvPr id="2848" name="Grafik 12">
          <a:extLst>
            <a:ext uri="{FF2B5EF4-FFF2-40B4-BE49-F238E27FC236}">
              <a16:creationId xmlns:a16="http://schemas.microsoft.com/office/drawing/2014/main" id="{00000000-0008-0000-0300-0000200B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 y="12211050"/>
          <a:ext cx="6791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238125</xdr:colOff>
      <xdr:row>12</xdr:row>
      <xdr:rowOff>114300</xdr:rowOff>
    </xdr:from>
    <xdr:to>
      <xdr:col>8</xdr:col>
      <xdr:colOff>371475</xdr:colOff>
      <xdr:row>13</xdr:row>
      <xdr:rowOff>180975</xdr:rowOff>
    </xdr:to>
    <xdr:pic>
      <xdr:nvPicPr>
        <xdr:cNvPr id="2849" name="Grafik 6">
          <a:extLst>
            <a:ext uri="{FF2B5EF4-FFF2-40B4-BE49-F238E27FC236}">
              <a16:creationId xmlns:a16="http://schemas.microsoft.com/office/drawing/2014/main" id="{00000000-0008-0000-0300-0000210B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50" y="2562225"/>
          <a:ext cx="13906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38</xdr:row>
      <xdr:rowOff>140606</xdr:rowOff>
    </xdr:from>
    <xdr:to>
      <xdr:col>8</xdr:col>
      <xdr:colOff>0</xdr:colOff>
      <xdr:row>43</xdr:row>
      <xdr:rowOff>19049</xdr:rowOff>
    </xdr:to>
    <xdr:pic>
      <xdr:nvPicPr>
        <xdr:cNvPr id="2850" name="Grafik 19">
          <a:extLst>
            <a:ext uri="{FF2B5EF4-FFF2-40B4-BE49-F238E27FC236}">
              <a16:creationId xmlns:a16="http://schemas.microsoft.com/office/drawing/2014/main" id="{00000000-0008-0000-0300-0000220B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38425" y="8055881"/>
          <a:ext cx="1143000" cy="907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47</xdr:row>
      <xdr:rowOff>209550</xdr:rowOff>
    </xdr:from>
    <xdr:to>
      <xdr:col>16</xdr:col>
      <xdr:colOff>0</xdr:colOff>
      <xdr:row>48</xdr:row>
      <xdr:rowOff>57150</xdr:rowOff>
    </xdr:to>
    <xdr:pic>
      <xdr:nvPicPr>
        <xdr:cNvPr id="2" name="Grafik 12">
          <a:extLst>
            <a:ext uri="{FF2B5EF4-FFF2-40B4-BE49-F238E27FC236}">
              <a16:creationId xmlns:a16="http://schemas.microsoft.com/office/drawing/2014/main" id="{99F66AB4-2EE9-451E-B483-4326DB3622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 y="12306300"/>
          <a:ext cx="6791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361949</xdr:colOff>
      <xdr:row>12</xdr:row>
      <xdr:rowOff>85724</xdr:rowOff>
    </xdr:from>
    <xdr:to>
      <xdr:col>10</xdr:col>
      <xdr:colOff>216043</xdr:colOff>
      <xdr:row>14</xdr:row>
      <xdr:rowOff>38099</xdr:rowOff>
    </xdr:to>
    <xdr:pic>
      <xdr:nvPicPr>
        <xdr:cNvPr id="7" name="Grafik 6">
          <a:extLst>
            <a:ext uri="{FF2B5EF4-FFF2-40B4-BE49-F238E27FC236}">
              <a16:creationId xmlns:a16="http://schemas.microsoft.com/office/drawing/2014/main" id="{98370A7F-3B17-4673-8F98-79145B66BDED}"/>
            </a:ext>
          </a:extLst>
        </xdr:cNvPr>
        <xdr:cNvPicPr>
          <a:picLocks noChangeAspect="1"/>
        </xdr:cNvPicPr>
      </xdr:nvPicPr>
      <xdr:blipFill rotWithShape="1">
        <a:blip xmlns:r="http://schemas.openxmlformats.org/officeDocument/2006/relationships" r:embed="rId2"/>
        <a:srcRect l="11255" t="24094" r="57926" b="9226"/>
        <a:stretch/>
      </xdr:blipFill>
      <xdr:spPr>
        <a:xfrm>
          <a:off x="2886074" y="2533649"/>
          <a:ext cx="1949594" cy="752475"/>
        </a:xfrm>
        <a:prstGeom prst="rect">
          <a:avLst/>
        </a:prstGeom>
      </xdr:spPr>
    </xdr:pic>
    <xdr:clientData/>
  </xdr:twoCellAnchor>
  <xdr:twoCellAnchor editAs="oneCell">
    <xdr:from>
      <xdr:col>6</xdr:col>
      <xdr:colOff>180975</xdr:colOff>
      <xdr:row>28</xdr:row>
      <xdr:rowOff>66674</xdr:rowOff>
    </xdr:from>
    <xdr:to>
      <xdr:col>11</xdr:col>
      <xdr:colOff>123824</xdr:colOff>
      <xdr:row>31</xdr:row>
      <xdr:rowOff>171449</xdr:rowOff>
    </xdr:to>
    <xdr:pic>
      <xdr:nvPicPr>
        <xdr:cNvPr id="8" name="Grafik 7">
          <a:extLst>
            <a:ext uri="{FF2B5EF4-FFF2-40B4-BE49-F238E27FC236}">
              <a16:creationId xmlns:a16="http://schemas.microsoft.com/office/drawing/2014/main" id="{E596799E-5004-4A3B-A8F7-64361CC6C080}"/>
            </a:ext>
          </a:extLst>
        </xdr:cNvPr>
        <xdr:cNvPicPr>
          <a:picLocks noChangeAspect="1"/>
        </xdr:cNvPicPr>
      </xdr:nvPicPr>
      <xdr:blipFill rotWithShape="1">
        <a:blip xmlns:r="http://schemas.openxmlformats.org/officeDocument/2006/relationships" r:embed="rId2"/>
        <a:srcRect l="63955" t="24094" r="3823" b="9226"/>
        <a:stretch/>
      </xdr:blipFill>
      <xdr:spPr>
        <a:xfrm>
          <a:off x="3124200" y="5981699"/>
          <a:ext cx="2038349" cy="7524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9525</xdr:colOff>
      <xdr:row>15</xdr:row>
      <xdr:rowOff>0</xdr:rowOff>
    </xdr:from>
    <xdr:to>
      <xdr:col>23</xdr:col>
      <xdr:colOff>76200</xdr:colOff>
      <xdr:row>19</xdr:row>
      <xdr:rowOff>123825</xdr:rowOff>
    </xdr:to>
    <xdr:pic>
      <xdr:nvPicPr>
        <xdr:cNvPr id="11376" name="Grafik 4">
          <a:extLst>
            <a:ext uri="{FF2B5EF4-FFF2-40B4-BE49-F238E27FC236}">
              <a16:creationId xmlns:a16="http://schemas.microsoft.com/office/drawing/2014/main" id="{00000000-0008-0000-0400-0000702C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51877"/>
        <a:stretch/>
      </xdr:blipFill>
      <xdr:spPr bwMode="auto">
        <a:xfrm>
          <a:off x="4229100" y="2419350"/>
          <a:ext cx="13430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542925</xdr:colOff>
      <xdr:row>59</xdr:row>
      <xdr:rowOff>219075</xdr:rowOff>
    </xdr:from>
    <xdr:to>
      <xdr:col>28</xdr:col>
      <xdr:colOff>0</xdr:colOff>
      <xdr:row>60</xdr:row>
      <xdr:rowOff>57150</xdr:rowOff>
    </xdr:to>
    <xdr:pic>
      <xdr:nvPicPr>
        <xdr:cNvPr id="11377" name="Grafik 12">
          <a:extLst>
            <a:ext uri="{FF2B5EF4-FFF2-40B4-BE49-F238E27FC236}">
              <a16:creationId xmlns:a16="http://schemas.microsoft.com/office/drawing/2014/main" id="{00000000-0008-0000-0400-000071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925" y="12049125"/>
          <a:ext cx="69151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514350</xdr:colOff>
      <xdr:row>15</xdr:row>
      <xdr:rowOff>28575</xdr:rowOff>
    </xdr:from>
    <xdr:to>
      <xdr:col>5</xdr:col>
      <xdr:colOff>371475</xdr:colOff>
      <xdr:row>19</xdr:row>
      <xdr:rowOff>114300</xdr:rowOff>
    </xdr:to>
    <xdr:pic>
      <xdr:nvPicPr>
        <xdr:cNvPr id="11378" name="Grafik 5">
          <a:extLst>
            <a:ext uri="{FF2B5EF4-FFF2-40B4-BE49-F238E27FC236}">
              <a16:creationId xmlns:a16="http://schemas.microsoft.com/office/drawing/2014/main" id="{00000000-0008-0000-0400-0000722C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0172"/>
        <a:stretch/>
      </xdr:blipFill>
      <xdr:spPr bwMode="auto">
        <a:xfrm>
          <a:off x="514350" y="2447925"/>
          <a:ext cx="13811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542925</xdr:colOff>
      <xdr:row>24</xdr:row>
      <xdr:rowOff>114300</xdr:rowOff>
    </xdr:from>
    <xdr:to>
      <xdr:col>5</xdr:col>
      <xdr:colOff>257175</xdr:colOff>
      <xdr:row>29</xdr:row>
      <xdr:rowOff>28575</xdr:rowOff>
    </xdr:to>
    <xdr:pic>
      <xdr:nvPicPr>
        <xdr:cNvPr id="11390" name="Grafik 5">
          <a:extLst>
            <a:ext uri="{FF2B5EF4-FFF2-40B4-BE49-F238E27FC236}">
              <a16:creationId xmlns:a16="http://schemas.microsoft.com/office/drawing/2014/main" id="{00000000-0008-0000-0400-00007E2C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55172"/>
        <a:stretch/>
      </xdr:blipFill>
      <xdr:spPr bwMode="auto">
        <a:xfrm>
          <a:off x="542925" y="4438650"/>
          <a:ext cx="12382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133350</xdr:colOff>
      <xdr:row>24</xdr:row>
      <xdr:rowOff>180975</xdr:rowOff>
    </xdr:from>
    <xdr:to>
      <xdr:col>24</xdr:col>
      <xdr:colOff>47625</xdr:colOff>
      <xdr:row>29</xdr:row>
      <xdr:rowOff>85725</xdr:rowOff>
    </xdr:to>
    <xdr:pic>
      <xdr:nvPicPr>
        <xdr:cNvPr id="11385" name="Grafik 12">
          <a:extLst>
            <a:ext uri="{FF2B5EF4-FFF2-40B4-BE49-F238E27FC236}">
              <a16:creationId xmlns:a16="http://schemas.microsoft.com/office/drawing/2014/main" id="{00000000-0008-0000-0400-0000792C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51119"/>
        <a:stretch/>
      </xdr:blipFill>
      <xdr:spPr bwMode="auto">
        <a:xfrm>
          <a:off x="4200525" y="4505325"/>
          <a:ext cx="12477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446638</xdr:colOff>
      <xdr:row>15</xdr:row>
      <xdr:rowOff>95248</xdr:rowOff>
    </xdr:from>
    <xdr:to>
      <xdr:col>10</xdr:col>
      <xdr:colOff>89818</xdr:colOff>
      <xdr:row>19</xdr:row>
      <xdr:rowOff>95249</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6"/>
        <a:stretch>
          <a:fillRect/>
        </a:stretch>
      </xdr:blipFill>
      <xdr:spPr>
        <a:xfrm>
          <a:off x="1970638" y="2514598"/>
          <a:ext cx="1500555" cy="762001"/>
        </a:xfrm>
        <a:prstGeom prst="rect">
          <a:avLst/>
        </a:prstGeom>
      </xdr:spPr>
    </xdr:pic>
    <xdr:clientData/>
  </xdr:twoCellAnchor>
  <xdr:twoCellAnchor editAs="oneCell">
    <xdr:from>
      <xdr:col>24</xdr:col>
      <xdr:colOff>190500</xdr:colOff>
      <xdr:row>15</xdr:row>
      <xdr:rowOff>4134</xdr:rowOff>
    </xdr:from>
    <xdr:to>
      <xdr:col>27</xdr:col>
      <xdr:colOff>380684</xdr:colOff>
      <xdr:row>19</xdr:row>
      <xdr:rowOff>142708</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7"/>
        <a:stretch>
          <a:fillRect/>
        </a:stretch>
      </xdr:blipFill>
      <xdr:spPr>
        <a:xfrm>
          <a:off x="5591175" y="2423484"/>
          <a:ext cx="1704659" cy="900574"/>
        </a:xfrm>
        <a:prstGeom prst="rect">
          <a:avLst/>
        </a:prstGeom>
      </xdr:spPr>
    </xdr:pic>
    <xdr:clientData/>
  </xdr:twoCellAnchor>
  <xdr:twoCellAnchor editAs="oneCell">
    <xdr:from>
      <xdr:col>5</xdr:col>
      <xdr:colOff>385725</xdr:colOff>
      <xdr:row>25</xdr:row>
      <xdr:rowOff>9525</xdr:rowOff>
    </xdr:from>
    <xdr:to>
      <xdr:col>9</xdr:col>
      <xdr:colOff>133350</xdr:colOff>
      <xdr:row>28</xdr:row>
      <xdr:rowOff>165289</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8"/>
        <a:stretch>
          <a:fillRect/>
        </a:stretch>
      </xdr:blipFill>
      <xdr:spPr>
        <a:xfrm>
          <a:off x="1909725" y="4524375"/>
          <a:ext cx="1443075" cy="727264"/>
        </a:xfrm>
        <a:prstGeom prst="rect">
          <a:avLst/>
        </a:prstGeom>
      </xdr:spPr>
    </xdr:pic>
    <xdr:clientData/>
  </xdr:twoCellAnchor>
  <xdr:twoCellAnchor editAs="oneCell">
    <xdr:from>
      <xdr:col>24</xdr:col>
      <xdr:colOff>304800</xdr:colOff>
      <xdr:row>24</xdr:row>
      <xdr:rowOff>93129</xdr:rowOff>
    </xdr:from>
    <xdr:to>
      <xdr:col>27</xdr:col>
      <xdr:colOff>327346</xdr:colOff>
      <xdr:row>29</xdr:row>
      <xdr:rowOff>123825</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9"/>
        <a:stretch>
          <a:fillRect/>
        </a:stretch>
      </xdr:blipFill>
      <xdr:spPr>
        <a:xfrm>
          <a:off x="5705475" y="4417479"/>
          <a:ext cx="1537021" cy="983196"/>
        </a:xfrm>
        <a:prstGeom prst="rect">
          <a:avLst/>
        </a:prstGeom>
      </xdr:spPr>
    </xdr:pic>
    <xdr:clientData/>
  </xdr:twoCellAnchor>
  <xdr:twoCellAnchor editAs="oneCell">
    <xdr:from>
      <xdr:col>3</xdr:col>
      <xdr:colOff>161925</xdr:colOff>
      <xdr:row>32</xdr:row>
      <xdr:rowOff>133350</xdr:rowOff>
    </xdr:from>
    <xdr:to>
      <xdr:col>10</xdr:col>
      <xdr:colOff>1177</xdr:colOff>
      <xdr:row>37</xdr:row>
      <xdr:rowOff>57150</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0"/>
        <a:stretch>
          <a:fillRect/>
        </a:stretch>
      </xdr:blipFill>
      <xdr:spPr>
        <a:xfrm>
          <a:off x="1333500" y="6362700"/>
          <a:ext cx="2039527" cy="876300"/>
        </a:xfrm>
        <a:prstGeom prst="rect">
          <a:avLst/>
        </a:prstGeom>
      </xdr:spPr>
    </xdr:pic>
    <xdr:clientData/>
  </xdr:twoCellAnchor>
  <xdr:twoCellAnchor editAs="oneCell">
    <xdr:from>
      <xdr:col>21</xdr:col>
      <xdr:colOff>19050</xdr:colOff>
      <xdr:row>32</xdr:row>
      <xdr:rowOff>128441</xdr:rowOff>
    </xdr:from>
    <xdr:to>
      <xdr:col>27</xdr:col>
      <xdr:colOff>152400</xdr:colOff>
      <xdr:row>37</xdr:row>
      <xdr:rowOff>149029</xdr:rowOff>
    </xdr:to>
    <xdr:pic>
      <xdr:nvPicPr>
        <xdr:cNvPr id="8" name="Grafik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1"/>
        <a:stretch>
          <a:fillRect/>
        </a:stretch>
      </xdr:blipFill>
      <xdr:spPr>
        <a:xfrm>
          <a:off x="4962525" y="6357791"/>
          <a:ext cx="2219325" cy="9730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504825</xdr:colOff>
      <xdr:row>57</xdr:row>
      <xdr:rowOff>209550</xdr:rowOff>
    </xdr:from>
    <xdr:to>
      <xdr:col>16</xdr:col>
      <xdr:colOff>342900</xdr:colOff>
      <xdr:row>58</xdr:row>
      <xdr:rowOff>57150</xdr:rowOff>
    </xdr:to>
    <xdr:pic>
      <xdr:nvPicPr>
        <xdr:cNvPr id="8742" name="Grafik 12">
          <a:extLst>
            <a:ext uri="{FF2B5EF4-FFF2-40B4-BE49-F238E27FC236}">
              <a16:creationId xmlns:a16="http://schemas.microsoft.com/office/drawing/2014/main" id="{00000000-0008-0000-0500-00002622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 y="12058650"/>
          <a:ext cx="68961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447675</xdr:colOff>
      <xdr:row>11</xdr:row>
      <xdr:rowOff>66676</xdr:rowOff>
    </xdr:from>
    <xdr:to>
      <xdr:col>17</xdr:col>
      <xdr:colOff>117202</xdr:colOff>
      <xdr:row>16</xdr:row>
      <xdr:rowOff>76200</xdr:rowOff>
    </xdr:to>
    <xdr:pic>
      <xdr:nvPicPr>
        <xdr:cNvPr id="7" name="Grafik 6">
          <a:extLst>
            <a:ext uri="{FF2B5EF4-FFF2-40B4-BE49-F238E27FC236}">
              <a16:creationId xmlns:a16="http://schemas.microsoft.com/office/drawing/2014/main" id="{4F05679E-BFFC-4D43-A842-3A49E3416131}"/>
            </a:ext>
          </a:extLst>
        </xdr:cNvPr>
        <xdr:cNvPicPr>
          <a:picLocks noChangeAspect="1"/>
        </xdr:cNvPicPr>
      </xdr:nvPicPr>
      <xdr:blipFill rotWithShape="1">
        <a:blip xmlns:r="http://schemas.openxmlformats.org/officeDocument/2006/relationships" r:embed="rId2"/>
        <a:srcRect b="68671"/>
        <a:stretch/>
      </xdr:blipFill>
      <xdr:spPr>
        <a:xfrm>
          <a:off x="447675" y="2314576"/>
          <a:ext cx="7108552" cy="1457324"/>
        </a:xfrm>
        <a:prstGeom prst="rect">
          <a:avLst/>
        </a:prstGeom>
      </xdr:spPr>
    </xdr:pic>
    <xdr:clientData/>
  </xdr:twoCellAnchor>
  <xdr:twoCellAnchor editAs="oneCell">
    <xdr:from>
      <xdr:col>0</xdr:col>
      <xdr:colOff>457200</xdr:colOff>
      <xdr:row>19</xdr:row>
      <xdr:rowOff>28574</xdr:rowOff>
    </xdr:from>
    <xdr:to>
      <xdr:col>17</xdr:col>
      <xdr:colOff>126727</xdr:colOff>
      <xdr:row>27</xdr:row>
      <xdr:rowOff>66675</xdr:rowOff>
    </xdr:to>
    <xdr:pic>
      <xdr:nvPicPr>
        <xdr:cNvPr id="10" name="Grafik 9">
          <a:extLst>
            <a:ext uri="{FF2B5EF4-FFF2-40B4-BE49-F238E27FC236}">
              <a16:creationId xmlns:a16="http://schemas.microsoft.com/office/drawing/2014/main" id="{17C7589A-345B-4446-9553-1D7EC531C107}"/>
            </a:ext>
          </a:extLst>
        </xdr:cNvPr>
        <xdr:cNvPicPr>
          <a:picLocks noChangeAspect="1"/>
        </xdr:cNvPicPr>
      </xdr:nvPicPr>
      <xdr:blipFill rotWithShape="1">
        <a:blip xmlns:r="http://schemas.openxmlformats.org/officeDocument/2006/relationships" r:embed="rId2"/>
        <a:srcRect t="34401" b="30379"/>
        <a:stretch/>
      </xdr:blipFill>
      <xdr:spPr>
        <a:xfrm>
          <a:off x="457200" y="4324349"/>
          <a:ext cx="7108552" cy="1638301"/>
        </a:xfrm>
        <a:prstGeom prst="rect">
          <a:avLst/>
        </a:prstGeom>
      </xdr:spPr>
    </xdr:pic>
    <xdr:clientData/>
  </xdr:twoCellAnchor>
  <xdr:twoCellAnchor editAs="oneCell">
    <xdr:from>
      <xdr:col>1</xdr:col>
      <xdr:colOff>14941</xdr:colOff>
      <xdr:row>30</xdr:row>
      <xdr:rowOff>172112</xdr:rowOff>
    </xdr:from>
    <xdr:to>
      <xdr:col>16</xdr:col>
      <xdr:colOff>378505</xdr:colOff>
      <xdr:row>37</xdr:row>
      <xdr:rowOff>59765</xdr:rowOff>
    </xdr:to>
    <xdr:pic>
      <xdr:nvPicPr>
        <xdr:cNvPr id="3" name="Grafik 2">
          <a:extLst>
            <a:ext uri="{FF2B5EF4-FFF2-40B4-BE49-F238E27FC236}">
              <a16:creationId xmlns:a16="http://schemas.microsoft.com/office/drawing/2014/main" id="{57ED511B-2425-4E63-A3E6-76036C99DFF6}"/>
            </a:ext>
          </a:extLst>
        </xdr:cNvPr>
        <xdr:cNvPicPr>
          <a:picLocks noChangeAspect="1"/>
        </xdr:cNvPicPr>
      </xdr:nvPicPr>
      <xdr:blipFill>
        <a:blip xmlns:r="http://schemas.openxmlformats.org/officeDocument/2006/relationships" r:embed="rId3"/>
        <a:stretch>
          <a:fillRect/>
        </a:stretch>
      </xdr:blipFill>
      <xdr:spPr>
        <a:xfrm>
          <a:off x="590176" y="6514641"/>
          <a:ext cx="7206623" cy="1247300"/>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mailto:info@bewehrungstechnik.ch?subject=Anfrage%20Sondertypen%20ACITOP%20/%20PYRATOP"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59"/>
  <sheetViews>
    <sheetView zoomScale="95" zoomScaleNormal="95" workbookViewId="0">
      <selection activeCell="Q28" sqref="Q28"/>
    </sheetView>
  </sheetViews>
  <sheetFormatPr baseColWidth="10" defaultRowHeight="12.75"/>
  <cols>
    <col min="1" max="3" width="10.7109375" customWidth="1"/>
    <col min="4" max="4" width="15.5703125" customWidth="1"/>
    <col min="5" max="5" width="1.5703125" customWidth="1"/>
    <col min="6" max="11" width="10.7109375" customWidth="1"/>
    <col min="12" max="12" width="8" customWidth="1"/>
  </cols>
  <sheetData>
    <row r="1" spans="1:26" ht="17.25" customHeight="1">
      <c r="A1" s="182"/>
      <c r="B1" s="182"/>
      <c r="C1" s="182"/>
      <c r="D1" s="182"/>
      <c r="E1" s="182"/>
      <c r="F1" s="182"/>
      <c r="G1" s="182"/>
      <c r="H1" s="182"/>
      <c r="I1" s="182"/>
      <c r="J1" s="182"/>
      <c r="K1" s="182"/>
      <c r="L1" s="182"/>
      <c r="M1" s="182"/>
      <c r="N1" s="182"/>
      <c r="O1" s="182"/>
      <c r="P1" s="182"/>
      <c r="Q1" s="182"/>
      <c r="R1" s="182"/>
      <c r="S1" s="182"/>
      <c r="T1" s="182"/>
      <c r="U1" s="182"/>
      <c r="V1" s="182"/>
      <c r="W1" s="182"/>
      <c r="X1" s="182"/>
      <c r="Y1" s="182"/>
      <c r="Z1" s="182"/>
    </row>
    <row r="2" spans="1:26" ht="34.5">
      <c r="A2" s="45"/>
      <c r="B2" s="183" t="s">
        <v>108</v>
      </c>
      <c r="C2" s="182"/>
      <c r="D2" s="182"/>
      <c r="E2" s="182"/>
      <c r="F2" s="182"/>
      <c r="G2" s="182"/>
      <c r="H2" s="182"/>
      <c r="I2" s="182"/>
      <c r="J2" s="182"/>
      <c r="K2" s="182"/>
      <c r="L2" s="182"/>
      <c r="M2" s="182"/>
      <c r="N2" s="182"/>
      <c r="O2" s="182"/>
      <c r="P2" s="182"/>
      <c r="Q2" s="182"/>
      <c r="R2" s="182"/>
      <c r="S2" s="182"/>
      <c r="T2" s="182"/>
      <c r="U2" s="182"/>
      <c r="V2" s="182"/>
      <c r="W2" s="182"/>
      <c r="X2" s="182"/>
      <c r="Y2" s="182"/>
      <c r="Z2" s="182"/>
    </row>
    <row r="3" spans="1:26">
      <c r="A3" s="182"/>
      <c r="B3" s="182"/>
      <c r="C3" s="182"/>
      <c r="D3" s="182"/>
      <c r="E3" s="182"/>
      <c r="F3" s="182"/>
      <c r="G3" s="182"/>
      <c r="H3" s="182"/>
      <c r="I3" s="182"/>
      <c r="J3" s="182"/>
      <c r="K3" s="182"/>
      <c r="L3" s="182"/>
      <c r="M3" s="182"/>
      <c r="N3" s="182"/>
      <c r="O3" s="182"/>
      <c r="P3" s="182"/>
      <c r="Q3" s="182"/>
      <c r="R3" s="182"/>
      <c r="S3" s="182"/>
      <c r="T3" s="182"/>
      <c r="U3" s="182"/>
      <c r="V3" s="182"/>
      <c r="W3" s="182"/>
      <c r="X3" s="182"/>
      <c r="Y3" s="182"/>
      <c r="Z3" s="182"/>
    </row>
    <row r="4" spans="1:26">
      <c r="A4" s="182"/>
      <c r="B4" s="182"/>
      <c r="C4" s="182"/>
      <c r="D4" s="182"/>
      <c r="E4" s="182"/>
      <c r="F4" s="182"/>
      <c r="G4" s="182"/>
      <c r="H4" s="182"/>
      <c r="I4" s="182"/>
      <c r="J4" s="182"/>
      <c r="K4" s="182"/>
      <c r="L4" s="182"/>
      <c r="M4" s="182"/>
      <c r="N4" s="182"/>
      <c r="O4" s="182"/>
      <c r="P4" s="182"/>
      <c r="Q4" s="182"/>
      <c r="R4" s="182"/>
      <c r="S4" s="182"/>
      <c r="T4" s="182"/>
      <c r="U4" s="182"/>
      <c r="V4" s="182"/>
      <c r="W4" s="182"/>
      <c r="X4" s="182"/>
      <c r="Y4" s="182"/>
      <c r="Z4" s="182"/>
    </row>
    <row r="5" spans="1:26">
      <c r="A5" s="182"/>
      <c r="B5" s="182"/>
      <c r="C5" s="182"/>
      <c r="D5" s="182"/>
      <c r="E5" s="182"/>
      <c r="F5" s="182"/>
      <c r="G5" s="182"/>
      <c r="H5" s="182"/>
      <c r="I5" s="182"/>
      <c r="J5" s="182"/>
      <c r="K5" s="182"/>
      <c r="L5" s="182"/>
      <c r="M5" s="182"/>
      <c r="N5" s="182"/>
      <c r="O5" s="182"/>
      <c r="P5" s="182"/>
      <c r="Q5" s="182"/>
      <c r="R5" s="182"/>
      <c r="S5" s="182"/>
      <c r="T5" s="182"/>
      <c r="U5" s="182"/>
      <c r="V5" s="182"/>
      <c r="W5" s="182"/>
      <c r="X5" s="182"/>
      <c r="Y5" s="182"/>
      <c r="Z5" s="182"/>
    </row>
    <row r="6" spans="1:26">
      <c r="A6" s="182"/>
      <c r="B6" s="182"/>
      <c r="C6" s="182"/>
      <c r="D6" s="182"/>
      <c r="E6" s="182"/>
      <c r="F6" s="182"/>
      <c r="G6" s="182"/>
      <c r="H6" s="182"/>
      <c r="I6" s="182"/>
      <c r="J6" s="182"/>
      <c r="K6" s="182"/>
      <c r="L6" s="182"/>
      <c r="M6" s="182"/>
      <c r="N6" s="182"/>
      <c r="O6" s="182"/>
      <c r="P6" s="182"/>
      <c r="Q6" s="182"/>
      <c r="R6" s="182"/>
      <c r="S6" s="182"/>
      <c r="T6" s="182"/>
      <c r="U6" s="182"/>
      <c r="V6" s="182"/>
      <c r="W6" s="182"/>
      <c r="X6" s="182"/>
      <c r="Y6" s="182"/>
      <c r="Z6" s="182"/>
    </row>
    <row r="7" spans="1:26">
      <c r="A7" s="182"/>
      <c r="B7" s="182"/>
      <c r="C7" s="182"/>
      <c r="D7" s="182"/>
      <c r="E7" s="182"/>
      <c r="F7" s="182"/>
      <c r="G7" s="182"/>
      <c r="H7" s="182"/>
      <c r="I7" s="182"/>
      <c r="J7" s="182"/>
      <c r="K7" s="182"/>
      <c r="L7" s="182"/>
      <c r="M7" s="182"/>
      <c r="N7" s="182"/>
      <c r="O7" s="182"/>
      <c r="P7" s="182"/>
      <c r="Q7" s="182"/>
      <c r="R7" s="182"/>
      <c r="S7" s="182"/>
      <c r="T7" s="182"/>
      <c r="U7" s="182"/>
      <c r="V7" s="182"/>
      <c r="W7" s="182"/>
      <c r="X7" s="182"/>
      <c r="Y7" s="182"/>
      <c r="Z7" s="182"/>
    </row>
    <row r="8" spans="1:26">
      <c r="A8" s="182"/>
      <c r="B8" s="182"/>
      <c r="C8" s="182"/>
      <c r="D8" s="182"/>
      <c r="E8" s="182"/>
      <c r="F8" s="182"/>
      <c r="G8" s="182"/>
      <c r="H8" s="182"/>
      <c r="I8" s="182"/>
      <c r="J8" s="182"/>
      <c r="K8" s="182"/>
      <c r="L8" s="182"/>
      <c r="M8" s="182"/>
      <c r="N8" s="182"/>
      <c r="O8" s="182"/>
      <c r="P8" s="182"/>
      <c r="Q8" s="182"/>
      <c r="R8" s="182"/>
      <c r="S8" s="182"/>
      <c r="T8" s="182"/>
      <c r="U8" s="182"/>
      <c r="V8" s="182"/>
      <c r="W8" s="182"/>
      <c r="X8" s="182"/>
      <c r="Y8" s="182"/>
      <c r="Z8" s="182"/>
    </row>
    <row r="9" spans="1:26" ht="15.75" customHeight="1">
      <c r="A9" s="182"/>
      <c r="B9" s="182"/>
      <c r="C9" s="182"/>
      <c r="D9" s="182"/>
      <c r="E9" s="182"/>
      <c r="F9" s="182"/>
      <c r="G9" s="182"/>
      <c r="H9" s="182"/>
      <c r="I9" s="182"/>
      <c r="J9" s="182"/>
      <c r="K9" s="182"/>
      <c r="L9" s="182"/>
      <c r="M9" s="182"/>
      <c r="N9" s="182"/>
      <c r="O9" s="182"/>
      <c r="P9" s="182"/>
      <c r="Q9" s="182"/>
      <c r="R9" s="182"/>
      <c r="S9" s="182"/>
      <c r="T9" s="182"/>
      <c r="U9" s="182"/>
      <c r="V9" s="182"/>
      <c r="W9" s="182"/>
      <c r="X9" s="182"/>
      <c r="Y9" s="182"/>
      <c r="Z9" s="182"/>
    </row>
    <row r="10" spans="1:26" ht="10.5" customHeight="1">
      <c r="A10" s="182"/>
      <c r="B10" s="182"/>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row>
    <row r="11" spans="1:26">
      <c r="A11" s="182"/>
      <c r="B11" s="182"/>
      <c r="C11" s="182"/>
      <c r="D11" s="182"/>
      <c r="E11" s="182"/>
      <c r="F11" s="182"/>
      <c r="G11" s="182"/>
      <c r="H11" s="182"/>
      <c r="I11" s="182"/>
      <c r="J11" s="182"/>
      <c r="K11" s="182"/>
      <c r="L11" s="182"/>
      <c r="M11" s="182"/>
      <c r="N11" s="182"/>
      <c r="O11" s="182"/>
      <c r="P11" s="182"/>
      <c r="Q11" s="182"/>
      <c r="R11" s="182"/>
      <c r="S11" s="182"/>
      <c r="T11" s="182"/>
      <c r="U11" s="182"/>
      <c r="V11" s="182"/>
      <c r="W11" s="182"/>
      <c r="X11" s="182"/>
      <c r="Y11" s="182"/>
      <c r="Z11" s="182"/>
    </row>
    <row r="12" spans="1:26">
      <c r="A12" s="182"/>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row>
    <row r="13" spans="1:26">
      <c r="A13" s="182"/>
      <c r="B13" s="182"/>
      <c r="C13" s="182"/>
      <c r="D13" s="182"/>
      <c r="E13" s="182"/>
      <c r="F13" s="182"/>
      <c r="G13" s="182"/>
      <c r="H13" s="182"/>
      <c r="I13" s="182"/>
      <c r="J13" s="182"/>
      <c r="K13" s="182"/>
      <c r="L13" s="182"/>
      <c r="M13" s="182"/>
      <c r="N13" s="182"/>
      <c r="O13" s="182"/>
      <c r="P13" s="182"/>
      <c r="Q13" s="182"/>
      <c r="R13" s="182"/>
      <c r="S13" s="182"/>
      <c r="T13" s="182"/>
      <c r="U13" s="182"/>
      <c r="V13" s="182"/>
      <c r="W13" s="182"/>
      <c r="X13" s="182"/>
      <c r="Y13" s="182"/>
      <c r="Z13" s="182"/>
    </row>
    <row r="14" spans="1:26">
      <c r="A14" s="182"/>
      <c r="B14" s="182"/>
      <c r="C14" s="182"/>
      <c r="D14" s="182"/>
      <c r="E14" s="182"/>
      <c r="F14" s="182"/>
      <c r="G14" s="182"/>
      <c r="H14" s="182"/>
      <c r="I14" s="182"/>
      <c r="J14" s="182"/>
      <c r="K14" s="182"/>
      <c r="L14" s="182"/>
      <c r="M14" s="182"/>
      <c r="N14" s="182"/>
      <c r="O14" s="182"/>
      <c r="P14" s="182"/>
      <c r="Q14" s="182"/>
      <c r="R14" s="182"/>
      <c r="S14" s="182"/>
      <c r="T14" s="182"/>
      <c r="U14" s="182"/>
      <c r="V14" s="182"/>
      <c r="W14" s="182"/>
      <c r="X14" s="182"/>
      <c r="Y14" s="182"/>
      <c r="Z14" s="182"/>
    </row>
    <row r="15" spans="1:26">
      <c r="A15" s="182"/>
      <c r="B15" s="182"/>
      <c r="C15" s="182"/>
      <c r="D15" s="182"/>
      <c r="E15" s="182"/>
      <c r="F15" s="182"/>
      <c r="G15" s="182"/>
      <c r="H15" s="182"/>
      <c r="I15" s="182"/>
      <c r="J15" s="182"/>
      <c r="K15" s="182"/>
      <c r="L15" s="182"/>
      <c r="M15" s="182"/>
      <c r="N15" s="182"/>
      <c r="O15" s="182"/>
      <c r="P15" s="182"/>
      <c r="Q15" s="182"/>
      <c r="R15" s="182"/>
      <c r="S15" s="182"/>
      <c r="T15" s="182"/>
      <c r="U15" s="182"/>
      <c r="V15" s="182"/>
      <c r="W15" s="182"/>
      <c r="X15" s="182"/>
      <c r="Y15" s="182"/>
      <c r="Z15" s="182"/>
    </row>
    <row r="16" spans="1:26">
      <c r="A16" s="182"/>
      <c r="B16" s="182"/>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row>
    <row r="17" spans="1:26" ht="10.5" customHeight="1">
      <c r="A17" s="182"/>
      <c r="B17" s="182"/>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row>
    <row r="18" spans="1:26">
      <c r="A18" s="182"/>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row>
    <row r="19" spans="1:26">
      <c r="A19" s="182"/>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row>
    <row r="20" spans="1:26">
      <c r="A20" s="182"/>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row>
    <row r="21" spans="1:26">
      <c r="A21" s="182"/>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row>
    <row r="22" spans="1:26">
      <c r="A22" s="182"/>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row>
    <row r="23" spans="1:26">
      <c r="A23" s="182"/>
      <c r="B23" s="182"/>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row>
    <row r="24" spans="1:26">
      <c r="A24" s="182"/>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row>
    <row r="25" spans="1:26">
      <c r="A25" s="182"/>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row>
    <row r="26" spans="1:26">
      <c r="A26" s="182"/>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row>
    <row r="27" spans="1:26">
      <c r="A27" s="182"/>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row>
    <row r="28" spans="1:26">
      <c r="A28" s="182"/>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row>
    <row r="29" spans="1:26">
      <c r="A29" s="182"/>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row>
    <row r="30" spans="1:26">
      <c r="A30" s="182"/>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row>
    <row r="31" spans="1:26">
      <c r="A31" s="182"/>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row>
    <row r="32" spans="1:26">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row>
    <row r="33" spans="1:26">
      <c r="A33" s="182"/>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row>
    <row r="34" spans="1:26">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row>
    <row r="35" spans="1:26">
      <c r="A35" s="182"/>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row>
    <row r="36" spans="1:26">
      <c r="A36" s="182"/>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row>
    <row r="37" spans="1:26">
      <c r="A37" s="182"/>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row>
    <row r="38" spans="1:26">
      <c r="A38" s="182"/>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row>
    <row r="39" spans="1:26">
      <c r="A39" s="182"/>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row>
    <row r="40" spans="1:26">
      <c r="A40" s="182"/>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row>
    <row r="41" spans="1:26">
      <c r="A41" s="182"/>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row>
    <row r="42" spans="1:26">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row>
    <row r="43" spans="1:26">
      <c r="A43" s="182"/>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row>
    <row r="44" spans="1:26" ht="22.5" customHeight="1">
      <c r="A44" s="182"/>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row>
    <row r="45" spans="1:26">
      <c r="A45" s="182"/>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row>
    <row r="46" spans="1:26">
      <c r="A46" s="182"/>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row>
    <row r="47" spans="1:26">
      <c r="A47" s="182"/>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row>
    <row r="48" spans="1:26">
      <c r="A48" s="182"/>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row>
    <row r="49" spans="1:26">
      <c r="A49" s="182"/>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row>
    <row r="50" spans="1:26">
      <c r="A50" s="182"/>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row>
    <row r="51" spans="1:26">
      <c r="A51" s="182"/>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row>
    <row r="52" spans="1:26">
      <c r="A52" s="182"/>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row>
    <row r="53" spans="1:26">
      <c r="A53" s="182"/>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row>
    <row r="54" spans="1:26">
      <c r="A54" s="182"/>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row>
    <row r="55" spans="1:26">
      <c r="A55" s="182"/>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row>
    <row r="56" spans="1:26">
      <c r="A56" s="182"/>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row>
    <row r="57" spans="1:26">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row>
    <row r="58" spans="1:26">
      <c r="A58" s="182"/>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row>
    <row r="59" spans="1:26">
      <c r="A59" s="182"/>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row>
  </sheetData>
  <sheetProtection algorithmName="SHA-512" hashValue="9E2JP5wHwa8yWzT/Y9NiZsoh3bS9X12Ti9dSN8u/8vRFnXiYATcf42b4CVMgfxGoLpp/6WK0A4GeCHgTggP3zQ==" saltValue="av/Qc5MNf7mxh5do7ky0JA==" spinCount="100000" sheet="1" selectLockedCells="1"/>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P330"/>
  <sheetViews>
    <sheetView zoomScaleNormal="100" workbookViewId="0">
      <selection activeCell="E3" sqref="E3:K3"/>
    </sheetView>
  </sheetViews>
  <sheetFormatPr baseColWidth="10" defaultColWidth="11.42578125" defaultRowHeight="12.75"/>
  <cols>
    <col min="1" max="1" width="8.28515625" style="199" customWidth="1"/>
    <col min="2" max="2" width="6.28515625" style="199" customWidth="1"/>
    <col min="3" max="4" width="5.7109375" style="199" customWidth="1"/>
    <col min="5" max="14" width="6.28515625" style="199" customWidth="1"/>
    <col min="15" max="15" width="10.7109375" style="199" customWidth="1"/>
    <col min="16" max="17" width="5.7109375" style="199" customWidth="1"/>
    <col min="18" max="18" width="3.42578125" style="199" customWidth="1"/>
    <col min="19" max="19" width="11" style="198" customWidth="1"/>
    <col min="20" max="20" width="16.85546875" style="198" customWidth="1"/>
    <col min="21" max="42" width="11.42578125" style="198"/>
    <col min="43" max="16384" width="11.42578125" style="199"/>
  </cols>
  <sheetData>
    <row r="1" spans="1:20" ht="23.25" customHeight="1">
      <c r="A1" s="192"/>
      <c r="B1" s="193" t="s">
        <v>64</v>
      </c>
      <c r="C1" s="194"/>
      <c r="D1" s="195"/>
      <c r="E1" s="195"/>
      <c r="F1" s="195"/>
      <c r="G1" s="195"/>
      <c r="H1" s="195"/>
      <c r="I1" s="195"/>
      <c r="J1" s="195"/>
      <c r="K1" s="195"/>
      <c r="L1" s="195"/>
      <c r="M1" s="578" t="s">
        <v>65</v>
      </c>
      <c r="N1" s="579"/>
      <c r="O1" s="579"/>
      <c r="P1" s="579"/>
      <c r="Q1" s="579"/>
      <c r="R1" s="196"/>
      <c r="S1" s="197"/>
    </row>
    <row r="2" spans="1:20" ht="12" customHeight="1" thickBot="1">
      <c r="A2" s="192"/>
      <c r="B2" s="200"/>
      <c r="C2" s="200"/>
      <c r="D2" s="200"/>
      <c r="E2" s="201"/>
      <c r="F2" s="201"/>
      <c r="G2" s="201"/>
      <c r="H2" s="201"/>
      <c r="I2" s="201"/>
      <c r="J2" s="201"/>
      <c r="K2" s="201"/>
      <c r="L2" s="202"/>
      <c r="M2" s="201"/>
      <c r="N2" s="203"/>
      <c r="O2" s="203"/>
      <c r="P2" s="201"/>
      <c r="Q2" s="201"/>
      <c r="R2" s="196"/>
      <c r="S2" s="197"/>
    </row>
    <row r="3" spans="1:20" ht="15.75" customHeight="1">
      <c r="A3" s="192"/>
      <c r="B3" s="88" t="s">
        <v>0</v>
      </c>
      <c r="C3" s="88"/>
      <c r="D3" s="74"/>
      <c r="E3" s="564"/>
      <c r="F3" s="564"/>
      <c r="G3" s="564"/>
      <c r="H3" s="564"/>
      <c r="I3" s="564"/>
      <c r="J3" s="564"/>
      <c r="K3" s="564"/>
      <c r="L3" s="12"/>
      <c r="M3" s="580" t="s">
        <v>1</v>
      </c>
      <c r="N3" s="580"/>
      <c r="O3" s="76"/>
      <c r="P3" s="76"/>
      <c r="Q3" s="91" t="s">
        <v>2</v>
      </c>
      <c r="R3" s="196"/>
      <c r="S3" s="197"/>
      <c r="T3" s="587" t="s">
        <v>156</v>
      </c>
    </row>
    <row r="4" spans="1:20" ht="15.75" customHeight="1" thickBot="1">
      <c r="A4" s="192"/>
      <c r="B4" s="75"/>
      <c r="C4" s="75"/>
      <c r="D4" s="75"/>
      <c r="E4" s="565"/>
      <c r="F4" s="565"/>
      <c r="G4" s="565"/>
      <c r="H4" s="565"/>
      <c r="I4" s="565"/>
      <c r="J4" s="565"/>
      <c r="K4" s="565"/>
      <c r="L4" s="12"/>
      <c r="M4" s="581"/>
      <c r="N4" s="581"/>
      <c r="O4" s="581"/>
      <c r="P4" s="581"/>
      <c r="Q4" s="447">
        <v>1</v>
      </c>
      <c r="R4" s="204"/>
      <c r="S4" s="205"/>
      <c r="T4" s="588"/>
    </row>
    <row r="5" spans="1:20" ht="15.75" customHeight="1" thickBot="1">
      <c r="A5" s="192"/>
      <c r="B5" s="79"/>
      <c r="C5" s="79"/>
      <c r="D5" s="79"/>
      <c r="E5" s="563"/>
      <c r="F5" s="563"/>
      <c r="G5" s="563"/>
      <c r="H5" s="563"/>
      <c r="I5" s="563"/>
      <c r="J5" s="563"/>
      <c r="K5" s="563"/>
      <c r="L5" s="12"/>
      <c r="M5" s="89" t="s">
        <v>4</v>
      </c>
      <c r="N5" s="582"/>
      <c r="O5" s="582"/>
      <c r="P5" s="582"/>
      <c r="Q5" s="582"/>
      <c r="R5" s="196"/>
      <c r="S5" s="206"/>
    </row>
    <row r="6" spans="1:20" ht="15.75" customHeight="1">
      <c r="A6" s="192"/>
      <c r="B6" s="88" t="s">
        <v>5</v>
      </c>
      <c r="C6" s="88"/>
      <c r="D6" s="74"/>
      <c r="E6" s="564"/>
      <c r="F6" s="564"/>
      <c r="G6" s="564"/>
      <c r="H6" s="564"/>
      <c r="I6" s="564"/>
      <c r="J6" s="564"/>
      <c r="K6" s="564"/>
      <c r="L6" s="12"/>
      <c r="M6" s="187" t="s">
        <v>6</v>
      </c>
      <c r="N6" s="76"/>
      <c r="O6" s="76"/>
      <c r="P6" s="92" t="s">
        <v>7</v>
      </c>
      <c r="Q6" s="93" t="s">
        <v>8</v>
      </c>
      <c r="R6" s="196"/>
      <c r="S6" s="207"/>
    </row>
    <row r="7" spans="1:20" ht="15.75" customHeight="1">
      <c r="A7" s="192"/>
      <c r="B7" s="88" t="s">
        <v>9</v>
      </c>
      <c r="C7" s="88"/>
      <c r="D7" s="74"/>
      <c r="E7" s="565"/>
      <c r="F7" s="565"/>
      <c r="G7" s="565"/>
      <c r="H7" s="565"/>
      <c r="I7" s="565"/>
      <c r="J7" s="565"/>
      <c r="K7" s="565"/>
      <c r="L7" s="12"/>
      <c r="M7" s="583"/>
      <c r="N7" s="583"/>
      <c r="O7" s="583"/>
      <c r="P7" s="429"/>
      <c r="Q7" s="430"/>
      <c r="R7" s="208"/>
      <c r="S7" s="207"/>
    </row>
    <row r="8" spans="1:20" ht="15.75" customHeight="1">
      <c r="A8" s="192"/>
      <c r="B8" s="88" t="s">
        <v>10</v>
      </c>
      <c r="C8" s="88"/>
      <c r="D8" s="74"/>
      <c r="E8" s="565"/>
      <c r="F8" s="565"/>
      <c r="G8" s="565"/>
      <c r="H8" s="565"/>
      <c r="I8" s="565"/>
      <c r="J8" s="565"/>
      <c r="K8" s="565"/>
      <c r="L8" s="12"/>
      <c r="M8" s="187" t="s">
        <v>12</v>
      </c>
      <c r="N8" s="76"/>
      <c r="O8" s="76"/>
      <c r="P8" s="76"/>
      <c r="Q8" s="76"/>
      <c r="R8" s="208"/>
      <c r="S8" s="207"/>
    </row>
    <row r="9" spans="1:20" ht="15.75" customHeight="1" thickBot="1">
      <c r="A9" s="192"/>
      <c r="B9" s="83"/>
      <c r="C9" s="83"/>
      <c r="D9" s="83"/>
      <c r="E9" s="563"/>
      <c r="F9" s="563"/>
      <c r="G9" s="563"/>
      <c r="H9" s="563"/>
      <c r="I9" s="563"/>
      <c r="J9" s="563"/>
      <c r="K9" s="563"/>
      <c r="L9" s="12"/>
      <c r="M9" s="591"/>
      <c r="N9" s="591"/>
      <c r="O9" s="591"/>
      <c r="P9" s="591"/>
      <c r="Q9" s="591"/>
      <c r="R9" s="209"/>
      <c r="S9" s="210" t="s">
        <v>128</v>
      </c>
    </row>
    <row r="10" spans="1:20" ht="15.75" customHeight="1">
      <c r="A10" s="192"/>
      <c r="B10" s="88" t="s">
        <v>11</v>
      </c>
      <c r="C10" s="88"/>
      <c r="D10" s="74"/>
      <c r="E10" s="564"/>
      <c r="F10" s="564"/>
      <c r="G10" s="564"/>
      <c r="H10" s="564"/>
      <c r="I10" s="564"/>
      <c r="J10" s="564"/>
      <c r="K10" s="564"/>
      <c r="L10" s="12"/>
      <c r="M10" s="507" t="s">
        <v>162</v>
      </c>
      <c r="N10" s="46"/>
      <c r="O10" s="46"/>
      <c r="P10" s="46"/>
      <c r="Q10" s="46"/>
      <c r="R10" s="71"/>
      <c r="S10" s="207"/>
    </row>
    <row r="11" spans="1:20" ht="15.75" customHeight="1">
      <c r="A11" s="192"/>
      <c r="B11" s="75"/>
      <c r="C11" s="75"/>
      <c r="D11" s="75"/>
      <c r="E11" s="565"/>
      <c r="F11" s="565"/>
      <c r="G11" s="565"/>
      <c r="H11" s="565"/>
      <c r="I11" s="565"/>
      <c r="J11" s="565"/>
      <c r="K11" s="565"/>
      <c r="L11" s="12"/>
      <c r="M11" s="94"/>
      <c r="N11" s="46"/>
      <c r="O11" s="46"/>
      <c r="P11" s="46"/>
      <c r="Q11" s="46"/>
      <c r="R11" s="71"/>
      <c r="S11" s="207"/>
    </row>
    <row r="12" spans="1:20" ht="15.75" customHeight="1">
      <c r="A12" s="192"/>
      <c r="B12" s="82"/>
      <c r="C12" s="82"/>
      <c r="D12" s="82"/>
      <c r="E12" s="595"/>
      <c r="F12" s="595"/>
      <c r="G12" s="595"/>
      <c r="H12" s="595"/>
      <c r="I12" s="595"/>
      <c r="J12" s="595"/>
      <c r="K12" s="595"/>
      <c r="L12" s="13"/>
      <c r="M12" s="94"/>
      <c r="N12" s="71"/>
      <c r="O12" s="71"/>
      <c r="P12" s="71"/>
      <c r="Q12" s="71"/>
      <c r="R12" s="71"/>
      <c r="S12" s="207"/>
    </row>
    <row r="13" spans="1:20" ht="61.5" customHeight="1">
      <c r="A13" s="192"/>
      <c r="B13" s="235" t="s">
        <v>69</v>
      </c>
      <c r="C13" s="235"/>
      <c r="D13" s="71"/>
      <c r="E13" s="71"/>
      <c r="F13" s="77"/>
      <c r="G13" s="77"/>
      <c r="H13" s="77"/>
      <c r="I13" s="77"/>
      <c r="J13" s="77"/>
      <c r="K13" s="77"/>
      <c r="L13" s="13"/>
      <c r="N13" s="86"/>
      <c r="O13" s="86"/>
      <c r="P13" s="86"/>
      <c r="Q13" s="12"/>
      <c r="R13" s="208"/>
      <c r="S13" s="207"/>
    </row>
    <row r="14" spans="1:20" ht="15.75" customHeight="1">
      <c r="A14" s="192"/>
      <c r="B14" s="235" t="s">
        <v>44</v>
      </c>
      <c r="C14" s="235"/>
      <c r="D14" s="236"/>
      <c r="E14" s="265"/>
      <c r="F14" s="265"/>
      <c r="G14" s="265"/>
      <c r="H14" s="10"/>
      <c r="I14" s="34"/>
      <c r="J14" s="34"/>
      <c r="K14" s="34"/>
      <c r="L14" s="34"/>
      <c r="M14" s="34"/>
      <c r="N14" s="12"/>
      <c r="O14" s="35"/>
      <c r="P14" s="12"/>
      <c r="Q14" s="12"/>
      <c r="R14" s="208"/>
      <c r="S14" s="207"/>
    </row>
    <row r="15" spans="1:20" ht="5.25" customHeight="1">
      <c r="A15" s="192"/>
      <c r="B15" s="266"/>
      <c r="C15" s="266"/>
      <c r="D15" s="266"/>
      <c r="E15" s="267"/>
      <c r="F15" s="86"/>
      <c r="G15" s="86"/>
      <c r="H15" s="10"/>
      <c r="I15" s="34"/>
      <c r="J15" s="34"/>
      <c r="K15" s="34"/>
      <c r="L15" s="34"/>
      <c r="M15" s="34"/>
      <c r="N15" s="12"/>
      <c r="O15" s="35"/>
      <c r="P15" s="12"/>
      <c r="Q15" s="12"/>
      <c r="R15" s="208"/>
      <c r="S15" s="207"/>
    </row>
    <row r="16" spans="1:20" ht="15.75" customHeight="1">
      <c r="A16" s="192"/>
      <c r="B16" s="238" t="s">
        <v>45</v>
      </c>
      <c r="C16" s="589" t="s">
        <v>13</v>
      </c>
      <c r="D16" s="590"/>
      <c r="E16" s="241" t="s">
        <v>17</v>
      </c>
      <c r="F16" s="239" t="s">
        <v>18</v>
      </c>
      <c r="G16" s="240" t="s">
        <v>19</v>
      </c>
      <c r="H16" s="241" t="s">
        <v>20</v>
      </c>
      <c r="I16" s="241" t="s">
        <v>21</v>
      </c>
      <c r="J16" s="241" t="s">
        <v>22</v>
      </c>
      <c r="K16" s="241" t="s">
        <v>23</v>
      </c>
      <c r="L16" s="241" t="s">
        <v>24</v>
      </c>
      <c r="M16" s="241" t="s">
        <v>3</v>
      </c>
      <c r="N16" s="242" t="s">
        <v>25</v>
      </c>
      <c r="O16" s="241" t="s">
        <v>14</v>
      </c>
      <c r="P16" s="589" t="s">
        <v>55</v>
      </c>
      <c r="Q16" s="592"/>
      <c r="R16" s="219"/>
      <c r="S16" s="207"/>
    </row>
    <row r="17" spans="1:19" ht="15.75" customHeight="1">
      <c r="A17" s="192"/>
      <c r="B17" s="244" t="s">
        <v>46</v>
      </c>
      <c r="C17" s="245"/>
      <c r="D17" s="247"/>
      <c r="E17" s="246" t="s">
        <v>16</v>
      </c>
      <c r="F17" s="245" t="s">
        <v>16</v>
      </c>
      <c r="G17" s="247" t="s">
        <v>16</v>
      </c>
      <c r="H17" s="246" t="s">
        <v>16</v>
      </c>
      <c r="I17" s="246" t="s">
        <v>16</v>
      </c>
      <c r="J17" s="246" t="s">
        <v>16</v>
      </c>
      <c r="K17" s="246" t="s">
        <v>16</v>
      </c>
      <c r="L17" s="246" t="s">
        <v>16</v>
      </c>
      <c r="M17" s="246" t="s">
        <v>15</v>
      </c>
      <c r="N17" s="249" t="s">
        <v>26</v>
      </c>
      <c r="O17" s="246"/>
      <c r="P17" s="593" t="s">
        <v>56</v>
      </c>
      <c r="Q17" s="594"/>
      <c r="R17" s="219"/>
      <c r="S17" s="207"/>
    </row>
    <row r="18" spans="1:19" ht="15.75" customHeight="1">
      <c r="A18" s="192"/>
      <c r="B18" s="448"/>
      <c r="C18" s="269">
        <v>10</v>
      </c>
      <c r="D18" s="270" t="s">
        <v>22</v>
      </c>
      <c r="E18" s="271">
        <v>120</v>
      </c>
      <c r="F18" s="272">
        <v>8</v>
      </c>
      <c r="G18" s="273">
        <v>150</v>
      </c>
      <c r="H18" s="274">
        <v>85</v>
      </c>
      <c r="I18" s="274">
        <v>60</v>
      </c>
      <c r="J18" s="274">
        <v>120</v>
      </c>
      <c r="K18" s="274">
        <v>400</v>
      </c>
      <c r="L18" s="274">
        <v>29</v>
      </c>
      <c r="M18" s="274">
        <v>1.25</v>
      </c>
      <c r="N18" s="365">
        <v>3.3772800000000003</v>
      </c>
      <c r="O18" s="437"/>
      <c r="P18" s="576">
        <f>M18*O18</f>
        <v>0</v>
      </c>
      <c r="Q18" s="577"/>
      <c r="R18" s="219"/>
      <c r="S18" s="207"/>
    </row>
    <row r="19" spans="1:19" ht="15.75" customHeight="1">
      <c r="A19" s="192"/>
      <c r="B19" s="449"/>
      <c r="C19" s="275" t="s">
        <v>70</v>
      </c>
      <c r="D19" s="276" t="s">
        <v>71</v>
      </c>
      <c r="E19" s="277">
        <v>120</v>
      </c>
      <c r="F19" s="278">
        <v>8</v>
      </c>
      <c r="G19" s="279">
        <v>150</v>
      </c>
      <c r="H19" s="280">
        <v>85</v>
      </c>
      <c r="I19" s="280">
        <v>60</v>
      </c>
      <c r="J19" s="280">
        <v>120</v>
      </c>
      <c r="K19" s="280">
        <v>400</v>
      </c>
      <c r="L19" s="280">
        <v>29</v>
      </c>
      <c r="M19" s="280">
        <v>0.83</v>
      </c>
      <c r="N19" s="366">
        <v>3.7449397590361451</v>
      </c>
      <c r="O19" s="436"/>
      <c r="P19" s="572">
        <f>M19*O19</f>
        <v>0</v>
      </c>
      <c r="Q19" s="573"/>
      <c r="R19" s="219"/>
      <c r="S19" s="207"/>
    </row>
    <row r="20" spans="1:19" ht="15.75" customHeight="1">
      <c r="A20" s="192"/>
      <c r="B20" s="450"/>
      <c r="C20" s="281">
        <v>12</v>
      </c>
      <c r="D20" s="282" t="s">
        <v>22</v>
      </c>
      <c r="E20" s="283">
        <v>150</v>
      </c>
      <c r="F20" s="284">
        <v>10</v>
      </c>
      <c r="G20" s="285">
        <v>150</v>
      </c>
      <c r="H20" s="286">
        <v>115</v>
      </c>
      <c r="I20" s="286">
        <v>90</v>
      </c>
      <c r="J20" s="286">
        <v>120</v>
      </c>
      <c r="K20" s="286">
        <v>500</v>
      </c>
      <c r="L20" s="286">
        <v>36</v>
      </c>
      <c r="M20" s="286">
        <v>1.25</v>
      </c>
      <c r="N20" s="367">
        <v>6.019584</v>
      </c>
      <c r="O20" s="438"/>
      <c r="P20" s="566">
        <f>M20*O20</f>
        <v>0</v>
      </c>
      <c r="Q20" s="567"/>
      <c r="R20" s="219"/>
      <c r="S20" s="207"/>
    </row>
    <row r="21" spans="1:19" ht="15.75" customHeight="1">
      <c r="A21" s="192"/>
      <c r="B21" s="451"/>
      <c r="C21" s="287" t="s">
        <v>72</v>
      </c>
      <c r="D21" s="288" t="s">
        <v>71</v>
      </c>
      <c r="E21" s="289">
        <v>150</v>
      </c>
      <c r="F21" s="290">
        <v>10</v>
      </c>
      <c r="G21" s="291">
        <v>150</v>
      </c>
      <c r="H21" s="292">
        <v>115</v>
      </c>
      <c r="I21" s="292">
        <v>90</v>
      </c>
      <c r="J21" s="292">
        <v>120</v>
      </c>
      <c r="K21" s="292">
        <v>460</v>
      </c>
      <c r="L21" s="292">
        <v>36</v>
      </c>
      <c r="M21" s="292">
        <v>0.83</v>
      </c>
      <c r="N21" s="368">
        <v>6.5327349397590373</v>
      </c>
      <c r="O21" s="439"/>
      <c r="P21" s="568">
        <f>M21*O21</f>
        <v>0</v>
      </c>
      <c r="Q21" s="569"/>
      <c r="R21" s="219"/>
      <c r="S21" s="207"/>
    </row>
    <row r="22" spans="1:19" ht="15.75" customHeight="1">
      <c r="A22" s="192"/>
      <c r="B22" s="452"/>
      <c r="C22" s="293" t="s">
        <v>73</v>
      </c>
      <c r="D22" s="294" t="s">
        <v>71</v>
      </c>
      <c r="E22" s="295">
        <v>180</v>
      </c>
      <c r="F22" s="296">
        <v>10</v>
      </c>
      <c r="G22" s="297">
        <v>150</v>
      </c>
      <c r="H22" s="298">
        <v>145</v>
      </c>
      <c r="I22" s="298">
        <v>120</v>
      </c>
      <c r="J22" s="298">
        <v>150</v>
      </c>
      <c r="K22" s="298">
        <v>460</v>
      </c>
      <c r="L22" s="298">
        <v>36</v>
      </c>
      <c r="M22" s="298">
        <v>0.83</v>
      </c>
      <c r="N22" s="337">
        <v>7.0382650602409642</v>
      </c>
      <c r="O22" s="440"/>
      <c r="P22" s="576">
        <f t="shared" ref="P22:P47" si="0">M22*O22</f>
        <v>0</v>
      </c>
      <c r="Q22" s="577"/>
      <c r="R22" s="219"/>
      <c r="S22" s="207"/>
    </row>
    <row r="23" spans="1:19" ht="15.75" customHeight="1">
      <c r="A23" s="192"/>
      <c r="B23" s="453"/>
      <c r="C23" s="299">
        <v>26</v>
      </c>
      <c r="D23" s="300" t="s">
        <v>22</v>
      </c>
      <c r="E23" s="301">
        <v>180</v>
      </c>
      <c r="F23" s="302">
        <v>10</v>
      </c>
      <c r="G23" s="303">
        <v>150</v>
      </c>
      <c r="H23" s="304">
        <v>145</v>
      </c>
      <c r="I23" s="304">
        <v>120</v>
      </c>
      <c r="J23" s="304">
        <v>150</v>
      </c>
      <c r="K23" s="304">
        <v>500</v>
      </c>
      <c r="L23" s="304">
        <v>36</v>
      </c>
      <c r="M23" s="304">
        <v>1.25</v>
      </c>
      <c r="N23" s="338">
        <v>6.4786559999999991</v>
      </c>
      <c r="O23" s="432"/>
      <c r="P23" s="570">
        <f t="shared" si="0"/>
        <v>0</v>
      </c>
      <c r="Q23" s="571"/>
      <c r="R23" s="219"/>
      <c r="S23" s="207"/>
    </row>
    <row r="24" spans="1:19" ht="15.75" customHeight="1">
      <c r="A24" s="192"/>
      <c r="B24" s="453"/>
      <c r="C24" s="299">
        <v>28</v>
      </c>
      <c r="D24" s="300" t="s">
        <v>22</v>
      </c>
      <c r="E24" s="301">
        <v>180</v>
      </c>
      <c r="F24" s="302">
        <v>10</v>
      </c>
      <c r="G24" s="303">
        <v>150</v>
      </c>
      <c r="H24" s="304">
        <v>145</v>
      </c>
      <c r="I24" s="304">
        <v>120</v>
      </c>
      <c r="J24" s="304">
        <v>200</v>
      </c>
      <c r="K24" s="304">
        <v>500</v>
      </c>
      <c r="L24" s="304">
        <v>36</v>
      </c>
      <c r="M24" s="304">
        <v>1.25</v>
      </c>
      <c r="N24" s="338">
        <v>6.870336</v>
      </c>
      <c r="O24" s="432"/>
      <c r="P24" s="570">
        <f t="shared" si="0"/>
        <v>0</v>
      </c>
      <c r="Q24" s="571"/>
      <c r="R24" s="219"/>
      <c r="S24" s="207"/>
    </row>
    <row r="25" spans="1:19" ht="15.75" customHeight="1">
      <c r="A25" s="192"/>
      <c r="B25" s="453"/>
      <c r="C25" s="299" t="s">
        <v>74</v>
      </c>
      <c r="D25" s="300" t="s">
        <v>71</v>
      </c>
      <c r="E25" s="301">
        <v>180</v>
      </c>
      <c r="F25" s="302">
        <v>10</v>
      </c>
      <c r="G25" s="303">
        <v>150</v>
      </c>
      <c r="H25" s="304">
        <v>145</v>
      </c>
      <c r="I25" s="304">
        <v>120</v>
      </c>
      <c r="J25" s="304">
        <v>200</v>
      </c>
      <c r="K25" s="304">
        <v>460</v>
      </c>
      <c r="L25" s="304">
        <v>36</v>
      </c>
      <c r="M25" s="304">
        <v>0.83</v>
      </c>
      <c r="N25" s="338">
        <v>7.3037108433734943</v>
      </c>
      <c r="O25" s="432"/>
      <c r="P25" s="570">
        <f t="shared" si="0"/>
        <v>0</v>
      </c>
      <c r="Q25" s="571"/>
      <c r="R25" s="219"/>
      <c r="S25" s="207"/>
    </row>
    <row r="26" spans="1:19" ht="15.75" customHeight="1">
      <c r="A26" s="192"/>
      <c r="B26" s="453"/>
      <c r="C26" s="299">
        <v>29</v>
      </c>
      <c r="D26" s="300" t="s">
        <v>22</v>
      </c>
      <c r="E26" s="301">
        <v>180</v>
      </c>
      <c r="F26" s="302">
        <v>10</v>
      </c>
      <c r="G26" s="303">
        <v>150</v>
      </c>
      <c r="H26" s="516">
        <v>145</v>
      </c>
      <c r="I26" s="516">
        <v>120</v>
      </c>
      <c r="J26" s="516">
        <v>250</v>
      </c>
      <c r="K26" s="516">
        <v>600</v>
      </c>
      <c r="L26" s="516">
        <v>36</v>
      </c>
      <c r="M26" s="516">
        <v>1.25</v>
      </c>
      <c r="N26" s="338">
        <v>7.81</v>
      </c>
      <c r="O26" s="432"/>
      <c r="P26" s="570">
        <f t="shared" ref="P26" si="1">M26*O26</f>
        <v>0</v>
      </c>
      <c r="Q26" s="571"/>
      <c r="R26" s="219"/>
      <c r="S26" s="207"/>
    </row>
    <row r="27" spans="1:19" ht="15.75" customHeight="1">
      <c r="A27" s="192"/>
      <c r="B27" s="453"/>
      <c r="C27" s="299">
        <v>30</v>
      </c>
      <c r="D27" s="300" t="s">
        <v>22</v>
      </c>
      <c r="E27" s="301">
        <v>180</v>
      </c>
      <c r="F27" s="302">
        <v>12</v>
      </c>
      <c r="G27" s="303">
        <v>150</v>
      </c>
      <c r="H27" s="304">
        <v>145</v>
      </c>
      <c r="I27" s="304">
        <v>120</v>
      </c>
      <c r="J27" s="304">
        <v>150</v>
      </c>
      <c r="K27" s="304">
        <v>600</v>
      </c>
      <c r="L27" s="304">
        <v>36</v>
      </c>
      <c r="M27" s="304">
        <v>1.25</v>
      </c>
      <c r="N27" s="338">
        <v>10.061376000000001</v>
      </c>
      <c r="O27" s="432"/>
      <c r="P27" s="570">
        <f t="shared" si="0"/>
        <v>0</v>
      </c>
      <c r="Q27" s="571"/>
      <c r="R27" s="219"/>
      <c r="S27" s="207"/>
    </row>
    <row r="28" spans="1:19" ht="15.75" customHeight="1">
      <c r="A28" s="192"/>
      <c r="B28" s="454"/>
      <c r="C28" s="305" t="s">
        <v>75</v>
      </c>
      <c r="D28" s="306" t="s">
        <v>71</v>
      </c>
      <c r="E28" s="307">
        <v>180</v>
      </c>
      <c r="F28" s="308">
        <v>12</v>
      </c>
      <c r="G28" s="309">
        <v>150</v>
      </c>
      <c r="H28" s="310">
        <v>145</v>
      </c>
      <c r="I28" s="310">
        <v>120</v>
      </c>
      <c r="J28" s="310">
        <v>150</v>
      </c>
      <c r="K28" s="310">
        <v>460</v>
      </c>
      <c r="L28" s="310">
        <v>36</v>
      </c>
      <c r="M28" s="310">
        <v>0.83</v>
      </c>
      <c r="N28" s="339">
        <v>9.7317590361445774</v>
      </c>
      <c r="O28" s="433"/>
      <c r="P28" s="572">
        <f t="shared" si="0"/>
        <v>0</v>
      </c>
      <c r="Q28" s="573"/>
      <c r="R28" s="219"/>
      <c r="S28" s="207"/>
    </row>
    <row r="29" spans="1:19" ht="15.75" customHeight="1">
      <c r="A29" s="192"/>
      <c r="B29" s="455"/>
      <c r="C29" s="379">
        <v>31</v>
      </c>
      <c r="D29" s="380" t="s">
        <v>22</v>
      </c>
      <c r="E29" s="381">
        <v>200</v>
      </c>
      <c r="F29" s="382">
        <v>8</v>
      </c>
      <c r="G29" s="383">
        <v>150</v>
      </c>
      <c r="H29" s="378">
        <v>155</v>
      </c>
      <c r="I29" s="378">
        <v>140</v>
      </c>
      <c r="J29" s="378">
        <v>80</v>
      </c>
      <c r="K29" s="378">
        <v>400</v>
      </c>
      <c r="L29" s="378">
        <v>29</v>
      </c>
      <c r="M29" s="378">
        <v>1.25</v>
      </c>
      <c r="N29" s="384">
        <v>3.69</v>
      </c>
      <c r="O29" s="441"/>
      <c r="P29" s="574">
        <f>M29*O29</f>
        <v>0</v>
      </c>
      <c r="Q29" s="575"/>
      <c r="R29" s="219"/>
      <c r="S29" s="207"/>
    </row>
    <row r="30" spans="1:19" ht="15.75" customHeight="1">
      <c r="A30" s="192"/>
      <c r="B30" s="456"/>
      <c r="C30" s="311">
        <v>32</v>
      </c>
      <c r="D30" s="312" t="s">
        <v>22</v>
      </c>
      <c r="E30" s="73">
        <v>200</v>
      </c>
      <c r="F30" s="313">
        <v>10</v>
      </c>
      <c r="G30" s="314">
        <v>150</v>
      </c>
      <c r="H30" s="223">
        <v>155</v>
      </c>
      <c r="I30" s="223">
        <v>140</v>
      </c>
      <c r="J30" s="223">
        <v>150</v>
      </c>
      <c r="K30" s="223">
        <v>500</v>
      </c>
      <c r="L30" s="223">
        <v>36</v>
      </c>
      <c r="M30" s="223">
        <v>1.25</v>
      </c>
      <c r="N30" s="369">
        <v>6.5857919999999996</v>
      </c>
      <c r="O30" s="431"/>
      <c r="P30" s="566">
        <f t="shared" si="0"/>
        <v>0</v>
      </c>
      <c r="Q30" s="567"/>
      <c r="R30" s="219"/>
      <c r="S30" s="207"/>
    </row>
    <row r="31" spans="1:19" ht="15.75" customHeight="1">
      <c r="A31" s="192"/>
      <c r="B31" s="457"/>
      <c r="C31" s="315">
        <v>36</v>
      </c>
      <c r="D31" s="316" t="s">
        <v>22</v>
      </c>
      <c r="E31" s="317">
        <v>200</v>
      </c>
      <c r="F31" s="318">
        <v>12</v>
      </c>
      <c r="G31" s="319">
        <v>150</v>
      </c>
      <c r="H31" s="320">
        <v>155</v>
      </c>
      <c r="I31" s="320">
        <v>140</v>
      </c>
      <c r="J31" s="320">
        <v>150</v>
      </c>
      <c r="K31" s="320">
        <v>600</v>
      </c>
      <c r="L31" s="320">
        <v>36</v>
      </c>
      <c r="M31" s="320">
        <v>1.25</v>
      </c>
      <c r="N31" s="370">
        <v>10.203072000000001</v>
      </c>
      <c r="O31" s="442"/>
      <c r="P31" s="570">
        <f t="shared" si="0"/>
        <v>0</v>
      </c>
      <c r="Q31" s="571"/>
      <c r="R31" s="219"/>
      <c r="S31" s="207"/>
    </row>
    <row r="32" spans="1:19" ht="15.75" customHeight="1">
      <c r="A32" s="192"/>
      <c r="B32" s="457"/>
      <c r="C32" s="315" t="s">
        <v>76</v>
      </c>
      <c r="D32" s="316" t="s">
        <v>71</v>
      </c>
      <c r="E32" s="317">
        <v>200</v>
      </c>
      <c r="F32" s="318">
        <v>12</v>
      </c>
      <c r="G32" s="319">
        <v>150</v>
      </c>
      <c r="H32" s="320">
        <v>155</v>
      </c>
      <c r="I32" s="320">
        <v>140</v>
      </c>
      <c r="J32" s="320">
        <v>150</v>
      </c>
      <c r="K32" s="320">
        <v>460</v>
      </c>
      <c r="L32" s="320">
        <v>36</v>
      </c>
      <c r="M32" s="320">
        <v>0.83</v>
      </c>
      <c r="N32" s="370">
        <v>9.6324939759036159</v>
      </c>
      <c r="O32" s="442"/>
      <c r="P32" s="570">
        <f t="shared" si="0"/>
        <v>0</v>
      </c>
      <c r="Q32" s="571"/>
      <c r="R32" s="219"/>
      <c r="S32" s="207"/>
    </row>
    <row r="33" spans="1:19" ht="15.75" customHeight="1">
      <c r="A33" s="192"/>
      <c r="B33" s="458"/>
      <c r="C33" s="321">
        <v>38</v>
      </c>
      <c r="D33" s="322" t="s">
        <v>22</v>
      </c>
      <c r="E33" s="323">
        <v>200</v>
      </c>
      <c r="F33" s="324">
        <v>12</v>
      </c>
      <c r="G33" s="325">
        <v>150</v>
      </c>
      <c r="H33" s="326">
        <v>155</v>
      </c>
      <c r="I33" s="326">
        <v>140</v>
      </c>
      <c r="J33" s="326">
        <v>250</v>
      </c>
      <c r="K33" s="326">
        <v>600</v>
      </c>
      <c r="L33" s="326">
        <v>36</v>
      </c>
      <c r="M33" s="326">
        <v>1.25</v>
      </c>
      <c r="N33" s="371">
        <v>11.332032000000002</v>
      </c>
      <c r="O33" s="439"/>
      <c r="P33" s="585">
        <f t="shared" si="0"/>
        <v>0</v>
      </c>
      <c r="Q33" s="586"/>
      <c r="R33" s="219"/>
      <c r="S33" s="207"/>
    </row>
    <row r="34" spans="1:19" ht="15.75" customHeight="1">
      <c r="A34" s="192"/>
      <c r="B34" s="448"/>
      <c r="C34" s="269" t="s">
        <v>77</v>
      </c>
      <c r="D34" s="270" t="s">
        <v>71</v>
      </c>
      <c r="E34" s="271">
        <v>220</v>
      </c>
      <c r="F34" s="272">
        <v>10</v>
      </c>
      <c r="G34" s="273">
        <v>150</v>
      </c>
      <c r="H34" s="274">
        <v>175</v>
      </c>
      <c r="I34" s="274">
        <v>160</v>
      </c>
      <c r="J34" s="274">
        <v>150</v>
      </c>
      <c r="K34" s="274">
        <v>460</v>
      </c>
      <c r="L34" s="274">
        <v>36</v>
      </c>
      <c r="M34" s="274">
        <v>0.83</v>
      </c>
      <c r="N34" s="365">
        <v>7.3333975903614466</v>
      </c>
      <c r="O34" s="437"/>
      <c r="P34" s="576">
        <f t="shared" si="0"/>
        <v>0</v>
      </c>
      <c r="Q34" s="577"/>
      <c r="R34" s="219"/>
      <c r="S34" s="207"/>
    </row>
    <row r="35" spans="1:19" ht="15.75" customHeight="1">
      <c r="A35" s="192"/>
      <c r="B35" s="459"/>
      <c r="C35" s="327">
        <v>41</v>
      </c>
      <c r="D35" s="328" t="s">
        <v>22</v>
      </c>
      <c r="E35" s="518">
        <v>220</v>
      </c>
      <c r="F35" s="330">
        <v>8</v>
      </c>
      <c r="G35" s="331">
        <v>200</v>
      </c>
      <c r="H35" s="517">
        <v>175</v>
      </c>
      <c r="I35" s="517">
        <v>160</v>
      </c>
      <c r="J35" s="517">
        <v>150</v>
      </c>
      <c r="K35" s="517">
        <v>400</v>
      </c>
      <c r="L35" s="517">
        <v>36</v>
      </c>
      <c r="M35" s="517">
        <v>1.25</v>
      </c>
      <c r="N35" s="372">
        <v>3.3</v>
      </c>
      <c r="O35" s="435"/>
      <c r="P35" s="570">
        <f>M35*O35</f>
        <v>0</v>
      </c>
      <c r="Q35" s="571"/>
      <c r="R35" s="219"/>
      <c r="S35" s="207"/>
    </row>
    <row r="36" spans="1:19" ht="15.75" customHeight="1">
      <c r="A36" s="192"/>
      <c r="B36" s="459"/>
      <c r="C36" s="327">
        <v>43</v>
      </c>
      <c r="D36" s="328" t="s">
        <v>22</v>
      </c>
      <c r="E36" s="518">
        <v>220</v>
      </c>
      <c r="F36" s="330">
        <v>8</v>
      </c>
      <c r="G36" s="331">
        <v>150</v>
      </c>
      <c r="H36" s="517">
        <v>175</v>
      </c>
      <c r="I36" s="517">
        <v>160</v>
      </c>
      <c r="J36" s="517">
        <v>250</v>
      </c>
      <c r="K36" s="517">
        <v>500</v>
      </c>
      <c r="L36" s="517">
        <v>36</v>
      </c>
      <c r="M36" s="517">
        <v>1.25</v>
      </c>
      <c r="N36" s="372">
        <v>5.0199999999999996</v>
      </c>
      <c r="O36" s="435"/>
      <c r="P36" s="570">
        <f t="shared" ref="P36" si="2">M36*O36</f>
        <v>0</v>
      </c>
      <c r="Q36" s="571"/>
      <c r="R36" s="219"/>
      <c r="S36" s="207"/>
    </row>
    <row r="37" spans="1:19" ht="15.75" customHeight="1">
      <c r="A37" s="192"/>
      <c r="B37" s="459"/>
      <c r="C37" s="327">
        <v>44</v>
      </c>
      <c r="D37" s="328" t="s">
        <v>22</v>
      </c>
      <c r="E37" s="329">
        <v>220</v>
      </c>
      <c r="F37" s="330">
        <v>10</v>
      </c>
      <c r="G37" s="331">
        <v>150</v>
      </c>
      <c r="H37" s="332">
        <v>175</v>
      </c>
      <c r="I37" s="332">
        <v>160</v>
      </c>
      <c r="J37" s="332">
        <v>150</v>
      </c>
      <c r="K37" s="332">
        <v>500</v>
      </c>
      <c r="L37" s="332">
        <v>36</v>
      </c>
      <c r="M37" s="332">
        <v>1.25</v>
      </c>
      <c r="N37" s="372">
        <v>6.7921279999999999</v>
      </c>
      <c r="O37" s="435"/>
      <c r="P37" s="570">
        <f t="shared" si="0"/>
        <v>0</v>
      </c>
      <c r="Q37" s="571"/>
      <c r="R37" s="219"/>
      <c r="S37" s="207"/>
    </row>
    <row r="38" spans="1:19" ht="15.75" customHeight="1">
      <c r="A38" s="192"/>
      <c r="B38" s="459"/>
      <c r="C38" s="327">
        <v>46</v>
      </c>
      <c r="D38" s="328" t="s">
        <v>22</v>
      </c>
      <c r="E38" s="329">
        <v>220</v>
      </c>
      <c r="F38" s="330">
        <v>10</v>
      </c>
      <c r="G38" s="331">
        <v>150</v>
      </c>
      <c r="H38" s="332">
        <v>175</v>
      </c>
      <c r="I38" s="332">
        <v>160</v>
      </c>
      <c r="J38" s="332">
        <v>200</v>
      </c>
      <c r="K38" s="332">
        <v>500</v>
      </c>
      <c r="L38" s="332">
        <v>36</v>
      </c>
      <c r="M38" s="332">
        <v>1.25</v>
      </c>
      <c r="N38" s="372">
        <v>7.1838080000000009</v>
      </c>
      <c r="O38" s="435"/>
      <c r="P38" s="570">
        <f t="shared" si="0"/>
        <v>0</v>
      </c>
      <c r="Q38" s="571"/>
      <c r="R38" s="219"/>
      <c r="S38" s="207"/>
    </row>
    <row r="39" spans="1:19" ht="15.75" customHeight="1">
      <c r="A39" s="192"/>
      <c r="B39" s="459"/>
      <c r="C39" s="327" t="s">
        <v>78</v>
      </c>
      <c r="D39" s="328" t="s">
        <v>71</v>
      </c>
      <c r="E39" s="329">
        <v>220</v>
      </c>
      <c r="F39" s="330">
        <v>12</v>
      </c>
      <c r="G39" s="331">
        <v>150</v>
      </c>
      <c r="H39" s="332">
        <v>175</v>
      </c>
      <c r="I39" s="332">
        <v>160</v>
      </c>
      <c r="J39" s="332">
        <v>150</v>
      </c>
      <c r="K39" s="332">
        <v>460</v>
      </c>
      <c r="L39" s="332">
        <v>36</v>
      </c>
      <c r="M39" s="332">
        <v>0.83</v>
      </c>
      <c r="N39" s="372">
        <v>10.149204819277109</v>
      </c>
      <c r="O39" s="435"/>
      <c r="P39" s="570">
        <f t="shared" si="0"/>
        <v>0</v>
      </c>
      <c r="Q39" s="571"/>
      <c r="R39" s="219"/>
      <c r="S39" s="207"/>
    </row>
    <row r="40" spans="1:19" ht="15.75" customHeight="1">
      <c r="A40" s="192"/>
      <c r="B40" s="459"/>
      <c r="C40" s="327">
        <v>52</v>
      </c>
      <c r="D40" s="328" t="s">
        <v>22</v>
      </c>
      <c r="E40" s="329">
        <v>220</v>
      </c>
      <c r="F40" s="330">
        <v>12</v>
      </c>
      <c r="G40" s="331">
        <v>150</v>
      </c>
      <c r="H40" s="332">
        <v>175</v>
      </c>
      <c r="I40" s="332">
        <v>160</v>
      </c>
      <c r="J40" s="332">
        <v>150</v>
      </c>
      <c r="K40" s="332">
        <v>600</v>
      </c>
      <c r="L40" s="332">
        <v>36</v>
      </c>
      <c r="M40" s="332">
        <v>1.25</v>
      </c>
      <c r="N40" s="372">
        <v>10.443968</v>
      </c>
      <c r="O40" s="435"/>
      <c r="P40" s="570">
        <f t="shared" si="0"/>
        <v>0</v>
      </c>
      <c r="Q40" s="571"/>
      <c r="R40" s="219"/>
      <c r="S40" s="207"/>
    </row>
    <row r="41" spans="1:19" ht="15.75" customHeight="1">
      <c r="A41" s="192"/>
      <c r="B41" s="449"/>
      <c r="C41" s="275">
        <v>54</v>
      </c>
      <c r="D41" s="276" t="s">
        <v>22</v>
      </c>
      <c r="E41" s="277">
        <v>220</v>
      </c>
      <c r="F41" s="278">
        <v>12</v>
      </c>
      <c r="G41" s="279">
        <v>150</v>
      </c>
      <c r="H41" s="280">
        <v>175</v>
      </c>
      <c r="I41" s="280">
        <v>160</v>
      </c>
      <c r="J41" s="280">
        <v>250</v>
      </c>
      <c r="K41" s="280">
        <v>600</v>
      </c>
      <c r="L41" s="280">
        <v>36</v>
      </c>
      <c r="M41" s="280">
        <v>1.25</v>
      </c>
      <c r="N41" s="366">
        <v>11.572928000000001</v>
      </c>
      <c r="O41" s="436"/>
      <c r="P41" s="572">
        <f t="shared" si="0"/>
        <v>0</v>
      </c>
      <c r="Q41" s="573"/>
      <c r="R41" s="219"/>
      <c r="S41" s="207"/>
    </row>
    <row r="42" spans="1:19" ht="15.75" customHeight="1">
      <c r="A42" s="192"/>
      <c r="B42" s="459"/>
      <c r="C42" s="327">
        <v>60</v>
      </c>
      <c r="D42" s="328" t="s">
        <v>22</v>
      </c>
      <c r="E42" s="329">
        <v>270</v>
      </c>
      <c r="F42" s="330">
        <v>10</v>
      </c>
      <c r="G42" s="331">
        <v>150</v>
      </c>
      <c r="H42" s="332">
        <v>225</v>
      </c>
      <c r="I42" s="332">
        <v>210</v>
      </c>
      <c r="J42" s="332">
        <v>150</v>
      </c>
      <c r="K42" s="332">
        <v>500</v>
      </c>
      <c r="L42" s="332">
        <v>36</v>
      </c>
      <c r="M42" s="332">
        <v>1.25</v>
      </c>
      <c r="N42" s="372">
        <v>7.3991680000000004</v>
      </c>
      <c r="O42" s="435"/>
      <c r="P42" s="566">
        <f t="shared" si="0"/>
        <v>0</v>
      </c>
      <c r="Q42" s="567"/>
      <c r="R42" s="219"/>
      <c r="S42" s="207"/>
    </row>
    <row r="43" spans="1:19" ht="15.75" customHeight="1">
      <c r="A43" s="192"/>
      <c r="B43" s="457"/>
      <c r="C43" s="315" t="s">
        <v>79</v>
      </c>
      <c r="D43" s="316" t="s">
        <v>71</v>
      </c>
      <c r="E43" s="317">
        <v>270</v>
      </c>
      <c r="F43" s="318">
        <v>10</v>
      </c>
      <c r="G43" s="319">
        <v>150</v>
      </c>
      <c r="H43" s="320">
        <v>225</v>
      </c>
      <c r="I43" s="320">
        <v>210</v>
      </c>
      <c r="J43" s="320">
        <v>150</v>
      </c>
      <c r="K43" s="320">
        <v>460</v>
      </c>
      <c r="L43" s="320">
        <v>36</v>
      </c>
      <c r="M43" s="320">
        <v>0.83</v>
      </c>
      <c r="N43" s="370">
        <v>8.0140240963855423</v>
      </c>
      <c r="O43" s="442"/>
      <c r="P43" s="570">
        <f t="shared" si="0"/>
        <v>0</v>
      </c>
      <c r="Q43" s="571"/>
      <c r="R43" s="219"/>
      <c r="S43" s="207"/>
    </row>
    <row r="44" spans="1:19" ht="15.75" customHeight="1">
      <c r="A44" s="192"/>
      <c r="B44" s="457"/>
      <c r="C44" s="315">
        <v>61</v>
      </c>
      <c r="D44" s="316" t="s">
        <v>22</v>
      </c>
      <c r="E44" s="317">
        <v>270</v>
      </c>
      <c r="F44" s="318">
        <v>10</v>
      </c>
      <c r="G44" s="319">
        <v>150</v>
      </c>
      <c r="H44" s="320">
        <v>225</v>
      </c>
      <c r="I44" s="320">
        <v>210</v>
      </c>
      <c r="J44" s="320">
        <v>200</v>
      </c>
      <c r="K44" s="320">
        <v>500</v>
      </c>
      <c r="L44" s="320">
        <v>36</v>
      </c>
      <c r="M44" s="320">
        <v>1.25</v>
      </c>
      <c r="N44" s="370">
        <v>7.59</v>
      </c>
      <c r="O44" s="442"/>
      <c r="P44" s="570">
        <f t="shared" ref="P44" si="3">M44*O44</f>
        <v>0</v>
      </c>
      <c r="Q44" s="571"/>
      <c r="R44" s="219"/>
      <c r="S44" s="207"/>
    </row>
    <row r="45" spans="1:19" ht="15.75" customHeight="1">
      <c r="A45" s="192"/>
      <c r="B45" s="457"/>
      <c r="C45" s="315">
        <v>66</v>
      </c>
      <c r="D45" s="316" t="s">
        <v>22</v>
      </c>
      <c r="E45" s="317">
        <v>270</v>
      </c>
      <c r="F45" s="318">
        <v>12</v>
      </c>
      <c r="G45" s="319">
        <v>150</v>
      </c>
      <c r="H45" s="320">
        <v>225</v>
      </c>
      <c r="I45" s="320">
        <v>210</v>
      </c>
      <c r="J45" s="320">
        <v>150</v>
      </c>
      <c r="K45" s="320">
        <v>600</v>
      </c>
      <c r="L45" s="320">
        <v>36</v>
      </c>
      <c r="M45" s="320">
        <v>1.25</v>
      </c>
      <c r="N45" s="370">
        <v>11.137407999999999</v>
      </c>
      <c r="O45" s="442"/>
      <c r="P45" s="570">
        <f t="shared" si="0"/>
        <v>0</v>
      </c>
      <c r="Q45" s="571"/>
      <c r="R45" s="219"/>
      <c r="S45" s="207"/>
    </row>
    <row r="46" spans="1:19" ht="15.75" customHeight="1">
      <c r="A46" s="192"/>
      <c r="B46" s="450"/>
      <c r="C46" s="281" t="s">
        <v>80</v>
      </c>
      <c r="D46" s="282" t="s">
        <v>71</v>
      </c>
      <c r="E46" s="283">
        <v>270</v>
      </c>
      <c r="F46" s="284">
        <v>12</v>
      </c>
      <c r="G46" s="285">
        <v>150</v>
      </c>
      <c r="H46" s="286">
        <v>225</v>
      </c>
      <c r="I46" s="286">
        <v>210</v>
      </c>
      <c r="J46" s="286">
        <v>150</v>
      </c>
      <c r="K46" s="286">
        <v>460</v>
      </c>
      <c r="L46" s="286">
        <v>36</v>
      </c>
      <c r="M46" s="286">
        <v>0.83</v>
      </c>
      <c r="N46" s="367">
        <v>10.883180722891566</v>
      </c>
      <c r="O46" s="438"/>
      <c r="P46" s="570">
        <f t="shared" si="0"/>
        <v>0</v>
      </c>
      <c r="Q46" s="571"/>
      <c r="R46" s="219"/>
      <c r="S46" s="207"/>
    </row>
    <row r="47" spans="1:19" ht="15.75" customHeight="1">
      <c r="A47" s="192"/>
      <c r="B47" s="454"/>
      <c r="C47" s="305">
        <v>68</v>
      </c>
      <c r="D47" s="306" t="s">
        <v>22</v>
      </c>
      <c r="E47" s="307">
        <v>270</v>
      </c>
      <c r="F47" s="308">
        <v>12</v>
      </c>
      <c r="G47" s="309">
        <v>150</v>
      </c>
      <c r="H47" s="310">
        <v>225</v>
      </c>
      <c r="I47" s="310">
        <v>210</v>
      </c>
      <c r="J47" s="310">
        <v>250</v>
      </c>
      <c r="K47" s="310">
        <v>600</v>
      </c>
      <c r="L47" s="310">
        <v>36</v>
      </c>
      <c r="M47" s="310">
        <v>1.25</v>
      </c>
      <c r="N47" s="339">
        <v>12.266368</v>
      </c>
      <c r="O47" s="433"/>
      <c r="P47" s="572">
        <f t="shared" si="0"/>
        <v>0</v>
      </c>
      <c r="Q47" s="573"/>
      <c r="R47" s="219"/>
      <c r="S47" s="210" t="s">
        <v>128</v>
      </c>
    </row>
    <row r="48" spans="1:19" ht="15.75" customHeight="1">
      <c r="A48" s="192"/>
      <c r="B48" s="233"/>
      <c r="C48" s="220"/>
      <c r="D48" s="73"/>
      <c r="E48" s="73"/>
      <c r="F48" s="73"/>
      <c r="G48" s="223"/>
      <c r="H48" s="223"/>
      <c r="I48" s="223"/>
      <c r="J48" s="223"/>
      <c r="K48" s="223"/>
      <c r="L48" s="223"/>
      <c r="M48" s="72"/>
      <c r="N48" s="226"/>
      <c r="O48" s="226"/>
      <c r="P48" s="226"/>
      <c r="Q48" s="373"/>
      <c r="R48" s="219"/>
      <c r="S48" s="207"/>
    </row>
    <row r="49" spans="1:42" ht="5.25" customHeight="1">
      <c r="A49" s="192"/>
      <c r="B49" s="192"/>
      <c r="C49" s="192"/>
      <c r="D49" s="192"/>
      <c r="E49" s="192"/>
      <c r="F49" s="192"/>
      <c r="G49" s="192"/>
      <c r="H49" s="192"/>
      <c r="I49" s="189"/>
      <c r="J49" s="189"/>
      <c r="K49" s="190"/>
      <c r="L49" s="192"/>
      <c r="M49" s="192"/>
      <c r="N49" s="190"/>
      <c r="O49" s="191"/>
      <c r="P49" s="191"/>
      <c r="Q49" s="191"/>
      <c r="R49" s="333"/>
      <c r="S49" s="207"/>
    </row>
    <row r="50" spans="1:42" ht="15.75" customHeight="1">
      <c r="A50" s="192"/>
      <c r="B50" s="584"/>
      <c r="C50" s="584"/>
      <c r="D50" s="584"/>
      <c r="E50" s="584"/>
      <c r="F50" s="584"/>
      <c r="G50" s="584"/>
      <c r="H50" s="584"/>
      <c r="I50" s="192"/>
      <c r="J50" s="192"/>
      <c r="K50" s="192"/>
      <c r="L50" s="192"/>
      <c r="M50" s="192"/>
      <c r="N50" s="192"/>
      <c r="O50" s="192"/>
      <c r="P50" s="192"/>
      <c r="Q50" s="192"/>
      <c r="R50" s="333"/>
      <c r="S50" s="207"/>
    </row>
    <row r="51" spans="1:42" s="254" customFormat="1" ht="22.5" customHeight="1">
      <c r="A51" s="76"/>
      <c r="B51" s="192"/>
      <c r="C51" s="192"/>
      <c r="D51" s="192"/>
      <c r="E51" s="192"/>
      <c r="F51" s="192"/>
      <c r="G51" s="192"/>
      <c r="H51" s="336"/>
      <c r="I51" s="336"/>
      <c r="J51" s="336"/>
      <c r="K51" s="335"/>
      <c r="L51" s="335"/>
      <c r="M51" s="335"/>
      <c r="N51" s="335"/>
      <c r="O51" s="335"/>
      <c r="P51" s="335"/>
      <c r="Q51" s="87"/>
      <c r="R51" s="227"/>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row>
    <row r="52" spans="1:42" ht="53.25" customHeight="1">
      <c r="A52" s="192"/>
      <c r="B52" s="192"/>
      <c r="C52" s="192"/>
      <c r="D52" s="192"/>
      <c r="E52" s="192"/>
      <c r="F52" s="192"/>
      <c r="G52" s="192"/>
      <c r="H52" s="336"/>
      <c r="I52" s="336"/>
      <c r="J52" s="336"/>
      <c r="K52" s="335"/>
      <c r="L52" s="335"/>
      <c r="M52" s="335"/>
      <c r="N52" s="335"/>
      <c r="O52" s="335"/>
      <c r="P52" s="335"/>
      <c r="Q52" s="87"/>
      <c r="R52" s="227"/>
      <c r="AP52" s="199"/>
    </row>
    <row r="53" spans="1:42" ht="15.75" customHeight="1">
      <c r="A53" s="192"/>
      <c r="B53" s="192"/>
      <c r="C53" s="192"/>
      <c r="D53" s="192"/>
      <c r="E53" s="192"/>
      <c r="F53" s="192"/>
      <c r="G53" s="192"/>
      <c r="H53" s="192"/>
      <c r="I53" s="192"/>
      <c r="J53" s="192"/>
      <c r="K53" s="192"/>
      <c r="L53" s="192"/>
      <c r="M53" s="192"/>
      <c r="N53" s="192"/>
      <c r="O53" s="192"/>
      <c r="P53" s="192"/>
      <c r="Q53" s="87" t="s">
        <v>202</v>
      </c>
      <c r="R53" s="227"/>
      <c r="AP53" s="199"/>
    </row>
    <row r="54" spans="1:42" s="198" customFormat="1" ht="47.25" customHeight="1">
      <c r="R54" s="257"/>
      <c r="S54" s="257"/>
    </row>
    <row r="55" spans="1:42" s="198" customFormat="1" ht="45.75" customHeight="1">
      <c r="R55" s="257"/>
      <c r="S55" s="257"/>
    </row>
    <row r="56" spans="1:42" s="198" customFormat="1" ht="15.75" customHeight="1">
      <c r="R56" s="53"/>
      <c r="S56" s="53"/>
    </row>
    <row r="57" spans="1:42" s="198" customFormat="1" ht="15.75" customHeight="1">
      <c r="R57" s="53"/>
      <c r="S57" s="53"/>
    </row>
    <row r="58" spans="1:42" s="198" customFormat="1" ht="11.25" customHeight="1">
      <c r="R58" s="53"/>
      <c r="S58" s="53"/>
    </row>
    <row r="59" spans="1:42" s="198" customFormat="1" ht="15.75" customHeight="1">
      <c r="R59" s="53"/>
      <c r="S59" s="53"/>
    </row>
    <row r="60" spans="1:42" s="198" customFormat="1">
      <c r="R60" s="53"/>
      <c r="S60" s="53"/>
    </row>
    <row r="61" spans="1:42" s="198" customFormat="1">
      <c r="R61" s="53"/>
      <c r="S61" s="53"/>
    </row>
    <row r="62" spans="1:42" s="198" customFormat="1">
      <c r="R62" s="53"/>
      <c r="S62" s="53"/>
    </row>
    <row r="63" spans="1:42" s="198" customFormat="1">
      <c r="R63" s="53"/>
      <c r="S63" s="53"/>
    </row>
    <row r="64" spans="1:42" s="198" customFormat="1">
      <c r="R64" s="206"/>
      <c r="S64" s="206"/>
    </row>
    <row r="65" spans="18:19" s="198" customFormat="1">
      <c r="R65" s="206"/>
      <c r="S65" s="206"/>
    </row>
    <row r="66" spans="18:19" s="198" customFormat="1">
      <c r="R66" s="206"/>
      <c r="S66" s="206"/>
    </row>
    <row r="67" spans="18:19" s="198" customFormat="1">
      <c r="R67" s="262"/>
      <c r="S67" s="262"/>
    </row>
    <row r="68" spans="18:19" s="198" customFormat="1">
      <c r="R68" s="206"/>
      <c r="S68" s="206"/>
    </row>
    <row r="69" spans="18:19" s="198" customFormat="1">
      <c r="R69" s="206"/>
      <c r="S69" s="206"/>
    </row>
    <row r="70" spans="18:19" s="198" customFormat="1">
      <c r="R70" s="206"/>
      <c r="S70" s="206"/>
    </row>
    <row r="71" spans="18:19" s="198" customFormat="1">
      <c r="R71" s="206"/>
      <c r="S71" s="206"/>
    </row>
    <row r="72" spans="18:19" s="198" customFormat="1">
      <c r="R72" s="206"/>
      <c r="S72" s="206"/>
    </row>
    <row r="73" spans="18:19" s="198" customFormat="1">
      <c r="R73" s="206"/>
      <c r="S73" s="206"/>
    </row>
    <row r="74" spans="18:19" s="198" customFormat="1">
      <c r="R74" s="206"/>
      <c r="S74" s="206"/>
    </row>
    <row r="75" spans="18:19" s="198" customFormat="1">
      <c r="R75" s="206"/>
      <c r="S75" s="206"/>
    </row>
    <row r="76" spans="18:19" s="198" customFormat="1">
      <c r="R76" s="206"/>
      <c r="S76" s="206"/>
    </row>
    <row r="77" spans="18:19" s="198" customFormat="1">
      <c r="R77" s="206"/>
      <c r="S77" s="206"/>
    </row>
    <row r="78" spans="18:19" s="198" customFormat="1">
      <c r="R78" s="206"/>
      <c r="S78" s="206"/>
    </row>
    <row r="79" spans="18:19" s="198" customFormat="1">
      <c r="R79" s="206"/>
      <c r="S79" s="206"/>
    </row>
    <row r="80" spans="18:19" s="198" customFormat="1">
      <c r="R80" s="206"/>
      <c r="S80" s="206"/>
    </row>
    <row r="81" spans="2:19" s="198" customFormat="1">
      <c r="R81" s="206"/>
      <c r="S81" s="206"/>
    </row>
    <row r="82" spans="2:19" s="198" customFormat="1">
      <c r="R82" s="206"/>
      <c r="S82" s="206"/>
    </row>
    <row r="83" spans="2:19" s="198" customFormat="1">
      <c r="R83" s="206"/>
      <c r="S83" s="206"/>
    </row>
    <row r="84" spans="2:19" s="198" customFormat="1">
      <c r="R84" s="206"/>
      <c r="S84" s="206"/>
    </row>
    <row r="85" spans="2:19" s="198" customFormat="1">
      <c r="R85" s="206"/>
      <c r="S85" s="206"/>
    </row>
    <row r="86" spans="2:19" s="198" customFormat="1">
      <c r="R86" s="206"/>
      <c r="S86" s="206"/>
    </row>
    <row r="87" spans="2:19" s="198" customFormat="1">
      <c r="R87" s="206"/>
      <c r="S87" s="206"/>
    </row>
    <row r="88" spans="2:19" s="198" customFormat="1">
      <c r="R88" s="206"/>
      <c r="S88" s="206"/>
    </row>
    <row r="89" spans="2:19" s="198" customFormat="1">
      <c r="R89" s="206"/>
      <c r="S89" s="206"/>
    </row>
    <row r="90" spans="2:19" s="198" customFormat="1">
      <c r="R90" s="206"/>
      <c r="S90" s="206"/>
    </row>
    <row r="91" spans="2:19" s="198" customFormat="1">
      <c r="R91" s="206"/>
      <c r="S91" s="206"/>
    </row>
    <row r="92" spans="2:19" s="198" customFormat="1">
      <c r="B92" s="199"/>
      <c r="C92" s="199"/>
      <c r="D92" s="199"/>
      <c r="E92" s="199"/>
      <c r="F92" s="199"/>
      <c r="G92" s="199"/>
      <c r="H92" s="199"/>
      <c r="I92" s="199"/>
      <c r="J92" s="199"/>
      <c r="K92" s="199"/>
      <c r="L92" s="199"/>
      <c r="M92" s="199"/>
      <c r="N92" s="199"/>
      <c r="O92" s="199"/>
      <c r="P92" s="199"/>
      <c r="Q92" s="199"/>
      <c r="R92" s="206"/>
      <c r="S92" s="206"/>
    </row>
    <row r="93" spans="2:19" s="198" customFormat="1">
      <c r="B93" s="199"/>
      <c r="C93" s="199"/>
      <c r="D93" s="199"/>
      <c r="E93" s="199"/>
      <c r="F93" s="199"/>
      <c r="G93" s="199"/>
      <c r="H93" s="199"/>
      <c r="I93" s="199"/>
      <c r="J93" s="199"/>
      <c r="K93" s="199"/>
      <c r="L93" s="199"/>
      <c r="M93" s="199"/>
      <c r="N93" s="199"/>
      <c r="O93" s="199"/>
      <c r="P93" s="199"/>
      <c r="Q93" s="199"/>
      <c r="R93" s="206"/>
      <c r="S93" s="206"/>
    </row>
    <row r="94" spans="2:19" s="198" customFormat="1">
      <c r="B94" s="199"/>
      <c r="C94" s="199"/>
      <c r="D94" s="199"/>
      <c r="E94" s="199"/>
      <c r="F94" s="199"/>
      <c r="G94" s="199"/>
      <c r="H94" s="199"/>
      <c r="I94" s="199"/>
      <c r="J94" s="199"/>
      <c r="K94" s="199"/>
      <c r="L94" s="199"/>
      <c r="M94" s="199"/>
      <c r="N94" s="199"/>
      <c r="O94" s="199"/>
      <c r="P94" s="199"/>
      <c r="Q94" s="199"/>
      <c r="R94" s="206"/>
      <c r="S94" s="206"/>
    </row>
    <row r="95" spans="2:19" s="198" customFormat="1">
      <c r="B95" s="199"/>
      <c r="C95" s="199"/>
      <c r="D95" s="199"/>
      <c r="E95" s="199"/>
      <c r="F95" s="199"/>
      <c r="G95" s="199"/>
      <c r="H95" s="199"/>
      <c r="I95" s="199"/>
      <c r="J95" s="199"/>
      <c r="K95" s="199"/>
      <c r="L95" s="199"/>
      <c r="M95" s="199"/>
      <c r="N95" s="199"/>
      <c r="O95" s="199"/>
      <c r="P95" s="199"/>
      <c r="Q95" s="199"/>
      <c r="R95" s="206"/>
      <c r="S95" s="206"/>
    </row>
    <row r="96" spans="2:19" s="198" customFormat="1">
      <c r="B96" s="199"/>
      <c r="C96" s="199"/>
      <c r="D96" s="199"/>
      <c r="E96" s="199"/>
      <c r="F96" s="199"/>
      <c r="G96" s="199"/>
      <c r="H96" s="199"/>
      <c r="I96" s="199"/>
      <c r="J96" s="199"/>
      <c r="K96" s="199"/>
      <c r="L96" s="199"/>
      <c r="M96" s="199"/>
      <c r="N96" s="199"/>
      <c r="O96" s="199"/>
      <c r="P96" s="199"/>
      <c r="Q96" s="199"/>
      <c r="R96" s="206"/>
      <c r="S96" s="206"/>
    </row>
    <row r="97" spans="2:19" s="198" customFormat="1">
      <c r="B97" s="199"/>
      <c r="C97" s="199"/>
      <c r="D97" s="199"/>
      <c r="E97" s="199"/>
      <c r="F97" s="199"/>
      <c r="G97" s="199"/>
      <c r="H97" s="199"/>
      <c r="I97" s="199"/>
      <c r="J97" s="199"/>
      <c r="K97" s="199"/>
      <c r="L97" s="199"/>
      <c r="M97" s="199"/>
      <c r="N97" s="199"/>
      <c r="O97" s="199"/>
      <c r="P97" s="199"/>
      <c r="Q97" s="199"/>
      <c r="R97" s="206"/>
      <c r="S97" s="206"/>
    </row>
    <row r="98" spans="2:19" s="198" customFormat="1">
      <c r="B98" s="199"/>
      <c r="C98" s="199"/>
      <c r="D98" s="199"/>
      <c r="E98" s="199"/>
      <c r="F98" s="199"/>
      <c r="G98" s="199"/>
      <c r="H98" s="199"/>
      <c r="I98" s="199"/>
      <c r="J98" s="199"/>
      <c r="K98" s="199"/>
      <c r="L98" s="199"/>
      <c r="M98" s="199"/>
      <c r="N98" s="199"/>
      <c r="O98" s="199"/>
      <c r="P98" s="199"/>
      <c r="Q98" s="199"/>
      <c r="R98" s="206"/>
      <c r="S98" s="206"/>
    </row>
    <row r="99" spans="2:19" s="198" customFormat="1">
      <c r="B99" s="199"/>
      <c r="C99" s="199"/>
      <c r="D99" s="199"/>
      <c r="E99" s="199"/>
      <c r="F99" s="199"/>
      <c r="G99" s="199"/>
      <c r="H99" s="199"/>
      <c r="I99" s="199"/>
      <c r="J99" s="199"/>
      <c r="K99" s="199"/>
      <c r="L99" s="199"/>
      <c r="M99" s="199"/>
      <c r="N99" s="199"/>
      <c r="O99" s="199"/>
      <c r="P99" s="199"/>
      <c r="Q99" s="199"/>
      <c r="R99" s="206"/>
      <c r="S99" s="206"/>
    </row>
    <row r="100" spans="2:19" s="198" customFormat="1">
      <c r="B100" s="199"/>
      <c r="C100" s="199"/>
      <c r="D100" s="199"/>
      <c r="E100" s="199"/>
      <c r="F100" s="199"/>
      <c r="G100" s="199"/>
      <c r="H100" s="199"/>
      <c r="I100" s="199"/>
      <c r="J100" s="199"/>
      <c r="K100" s="199"/>
      <c r="L100" s="199"/>
      <c r="M100" s="199"/>
      <c r="N100" s="199"/>
      <c r="O100" s="199"/>
      <c r="P100" s="199"/>
      <c r="Q100" s="199"/>
      <c r="R100" s="206"/>
      <c r="S100" s="206"/>
    </row>
    <row r="101" spans="2:19" s="198" customFormat="1">
      <c r="B101" s="199"/>
      <c r="C101" s="199"/>
      <c r="D101" s="199"/>
      <c r="E101" s="199"/>
      <c r="F101" s="199"/>
      <c r="G101" s="199"/>
      <c r="H101" s="199"/>
      <c r="I101" s="199"/>
      <c r="J101" s="199"/>
      <c r="K101" s="199"/>
      <c r="L101" s="199"/>
      <c r="M101" s="199"/>
      <c r="N101" s="199"/>
      <c r="O101" s="199"/>
      <c r="P101" s="199"/>
      <c r="Q101" s="199"/>
      <c r="R101" s="206"/>
      <c r="S101" s="206"/>
    </row>
    <row r="102" spans="2:19" s="198" customFormat="1">
      <c r="B102" s="199"/>
      <c r="C102" s="199"/>
      <c r="D102" s="199"/>
      <c r="E102" s="199"/>
      <c r="F102" s="199"/>
      <c r="G102" s="199"/>
      <c r="H102" s="199"/>
      <c r="I102" s="199"/>
      <c r="J102" s="199"/>
      <c r="K102" s="199"/>
      <c r="L102" s="199"/>
      <c r="M102" s="199"/>
      <c r="N102" s="199"/>
      <c r="O102" s="199"/>
      <c r="P102" s="199"/>
      <c r="Q102" s="199"/>
      <c r="R102" s="206"/>
      <c r="S102" s="206"/>
    </row>
    <row r="103" spans="2:19" s="198" customFormat="1">
      <c r="B103" s="199"/>
      <c r="C103" s="199"/>
      <c r="D103" s="199"/>
      <c r="E103" s="199"/>
      <c r="F103" s="199"/>
      <c r="G103" s="199"/>
      <c r="H103" s="199"/>
      <c r="I103" s="199"/>
      <c r="J103" s="199"/>
      <c r="K103" s="199"/>
      <c r="L103" s="199"/>
      <c r="M103" s="199"/>
      <c r="N103" s="199"/>
      <c r="O103" s="199"/>
      <c r="P103" s="199"/>
      <c r="Q103" s="199"/>
      <c r="R103" s="206"/>
      <c r="S103" s="206"/>
    </row>
    <row r="104" spans="2:19" s="198" customFormat="1">
      <c r="B104" s="199"/>
      <c r="C104" s="199"/>
      <c r="D104" s="199"/>
      <c r="E104" s="199"/>
      <c r="F104" s="199"/>
      <c r="G104" s="199"/>
      <c r="H104" s="199"/>
      <c r="I104" s="199"/>
      <c r="J104" s="199"/>
      <c r="K104" s="199"/>
      <c r="L104" s="199"/>
      <c r="M104" s="199"/>
      <c r="N104" s="199"/>
      <c r="O104" s="199"/>
      <c r="P104" s="199"/>
      <c r="Q104" s="199"/>
      <c r="R104" s="206"/>
      <c r="S104" s="206"/>
    </row>
    <row r="105" spans="2:19">
      <c r="R105" s="263"/>
      <c r="S105" s="206"/>
    </row>
    <row r="106" spans="2:19">
      <c r="R106" s="263"/>
      <c r="S106" s="206"/>
    </row>
    <row r="107" spans="2:19">
      <c r="R107" s="263"/>
      <c r="S107" s="206"/>
    </row>
    <row r="108" spans="2:19">
      <c r="R108" s="263"/>
      <c r="S108" s="206"/>
    </row>
    <row r="109" spans="2:19">
      <c r="R109" s="263"/>
      <c r="S109" s="206"/>
    </row>
    <row r="110" spans="2:19">
      <c r="R110" s="263"/>
      <c r="S110" s="206"/>
    </row>
    <row r="111" spans="2:19">
      <c r="R111" s="263"/>
      <c r="S111" s="206"/>
    </row>
    <row r="112" spans="2:19">
      <c r="R112" s="263"/>
      <c r="S112" s="206"/>
    </row>
    <row r="113" spans="18:19">
      <c r="R113" s="263"/>
      <c r="S113" s="206"/>
    </row>
    <row r="114" spans="18:19">
      <c r="R114" s="263"/>
      <c r="S114" s="206"/>
    </row>
    <row r="115" spans="18:19">
      <c r="R115" s="263"/>
      <c r="S115" s="206"/>
    </row>
    <row r="116" spans="18:19">
      <c r="R116" s="263"/>
      <c r="S116" s="206"/>
    </row>
    <row r="117" spans="18:19">
      <c r="R117" s="263"/>
      <c r="S117" s="206"/>
    </row>
    <row r="118" spans="18:19">
      <c r="R118" s="263"/>
      <c r="S118" s="206"/>
    </row>
    <row r="119" spans="18:19">
      <c r="R119" s="263"/>
      <c r="S119" s="206"/>
    </row>
    <row r="120" spans="18:19">
      <c r="R120" s="263"/>
      <c r="S120" s="206"/>
    </row>
    <row r="121" spans="18:19">
      <c r="R121" s="263"/>
      <c r="S121" s="206"/>
    </row>
    <row r="122" spans="18:19">
      <c r="R122" s="263"/>
      <c r="S122" s="206"/>
    </row>
    <row r="123" spans="18:19">
      <c r="R123" s="263"/>
      <c r="S123" s="206"/>
    </row>
    <row r="124" spans="18:19">
      <c r="R124" s="263"/>
      <c r="S124" s="206"/>
    </row>
    <row r="125" spans="18:19">
      <c r="R125" s="263"/>
      <c r="S125" s="206"/>
    </row>
    <row r="126" spans="18:19">
      <c r="R126" s="263"/>
      <c r="S126" s="206"/>
    </row>
    <row r="127" spans="18:19">
      <c r="R127" s="263"/>
      <c r="S127" s="206"/>
    </row>
    <row r="128" spans="18:19">
      <c r="R128" s="263"/>
      <c r="S128" s="206"/>
    </row>
    <row r="129" spans="18:19">
      <c r="R129" s="263"/>
      <c r="S129" s="206"/>
    </row>
    <row r="130" spans="18:19">
      <c r="R130" s="263"/>
      <c r="S130" s="206"/>
    </row>
    <row r="131" spans="18:19">
      <c r="R131" s="263"/>
      <c r="S131" s="206"/>
    </row>
    <row r="132" spans="18:19">
      <c r="R132" s="263"/>
      <c r="S132" s="206"/>
    </row>
    <row r="133" spans="18:19">
      <c r="R133" s="263"/>
      <c r="S133" s="206"/>
    </row>
    <row r="134" spans="18:19">
      <c r="R134" s="263"/>
      <c r="S134" s="206"/>
    </row>
    <row r="135" spans="18:19">
      <c r="R135" s="263"/>
      <c r="S135" s="206"/>
    </row>
    <row r="136" spans="18:19">
      <c r="R136" s="263"/>
      <c r="S136" s="206"/>
    </row>
    <row r="137" spans="18:19">
      <c r="R137" s="263"/>
      <c r="S137" s="206"/>
    </row>
    <row r="138" spans="18:19">
      <c r="R138" s="263"/>
      <c r="S138" s="206"/>
    </row>
    <row r="139" spans="18:19">
      <c r="R139" s="263"/>
      <c r="S139" s="206"/>
    </row>
    <row r="140" spans="18:19">
      <c r="R140" s="263"/>
      <c r="S140" s="206"/>
    </row>
    <row r="141" spans="18:19">
      <c r="R141" s="263"/>
      <c r="S141" s="206"/>
    </row>
    <row r="142" spans="18:19">
      <c r="R142" s="263"/>
      <c r="S142" s="206"/>
    </row>
    <row r="143" spans="18:19">
      <c r="R143" s="263"/>
      <c r="S143" s="206"/>
    </row>
    <row r="144" spans="18:19">
      <c r="R144" s="263"/>
      <c r="S144" s="206"/>
    </row>
    <row r="145" spans="18:19">
      <c r="R145" s="263"/>
      <c r="S145" s="206"/>
    </row>
    <row r="146" spans="18:19">
      <c r="R146" s="263"/>
      <c r="S146" s="206"/>
    </row>
    <row r="147" spans="18:19">
      <c r="R147" s="263"/>
      <c r="S147" s="206"/>
    </row>
    <row r="148" spans="18:19">
      <c r="R148" s="263"/>
      <c r="S148" s="206"/>
    </row>
    <row r="149" spans="18:19">
      <c r="R149" s="263"/>
      <c r="S149" s="206"/>
    </row>
    <row r="150" spans="18:19">
      <c r="R150" s="263"/>
      <c r="S150" s="206"/>
    </row>
    <row r="151" spans="18:19">
      <c r="R151" s="263"/>
      <c r="S151" s="206"/>
    </row>
    <row r="152" spans="18:19">
      <c r="R152" s="263"/>
      <c r="S152" s="206"/>
    </row>
    <row r="153" spans="18:19">
      <c r="R153" s="263"/>
      <c r="S153" s="206"/>
    </row>
    <row r="154" spans="18:19">
      <c r="R154" s="263"/>
      <c r="S154" s="206"/>
    </row>
    <row r="155" spans="18:19">
      <c r="R155" s="263"/>
      <c r="S155" s="206"/>
    </row>
    <row r="156" spans="18:19">
      <c r="R156" s="263"/>
      <c r="S156" s="206"/>
    </row>
    <row r="157" spans="18:19">
      <c r="R157" s="263"/>
      <c r="S157" s="206"/>
    </row>
    <row r="158" spans="18:19">
      <c r="R158" s="263"/>
      <c r="S158" s="206"/>
    </row>
    <row r="159" spans="18:19">
      <c r="R159" s="263"/>
      <c r="S159" s="206"/>
    </row>
    <row r="160" spans="18:19">
      <c r="R160" s="263"/>
      <c r="S160" s="206"/>
    </row>
    <row r="161" spans="18:19">
      <c r="R161" s="263"/>
      <c r="S161" s="206"/>
    </row>
    <row r="162" spans="18:19">
      <c r="R162" s="263"/>
      <c r="S162" s="206"/>
    </row>
    <row r="163" spans="18:19">
      <c r="R163" s="263"/>
      <c r="S163" s="206"/>
    </row>
    <row r="164" spans="18:19">
      <c r="R164" s="263"/>
      <c r="S164" s="206"/>
    </row>
    <row r="165" spans="18:19">
      <c r="R165" s="263"/>
      <c r="S165" s="206"/>
    </row>
    <row r="166" spans="18:19">
      <c r="R166" s="263"/>
      <c r="S166" s="206"/>
    </row>
    <row r="167" spans="18:19">
      <c r="R167" s="263"/>
      <c r="S167" s="206"/>
    </row>
    <row r="168" spans="18:19">
      <c r="R168" s="263"/>
      <c r="S168" s="206"/>
    </row>
    <row r="169" spans="18:19">
      <c r="R169" s="263"/>
      <c r="S169" s="206"/>
    </row>
    <row r="170" spans="18:19">
      <c r="R170" s="263"/>
      <c r="S170" s="206"/>
    </row>
    <row r="171" spans="18:19">
      <c r="R171" s="263"/>
      <c r="S171" s="206"/>
    </row>
    <row r="172" spans="18:19">
      <c r="R172" s="263"/>
      <c r="S172" s="206"/>
    </row>
    <row r="173" spans="18:19">
      <c r="R173" s="263"/>
      <c r="S173" s="206"/>
    </row>
    <row r="174" spans="18:19">
      <c r="R174" s="263"/>
      <c r="S174" s="206"/>
    </row>
    <row r="175" spans="18:19">
      <c r="R175" s="263"/>
      <c r="S175" s="206"/>
    </row>
    <row r="176" spans="18:19">
      <c r="R176" s="263"/>
      <c r="S176" s="206"/>
    </row>
    <row r="177" spans="18:19">
      <c r="R177" s="263"/>
      <c r="S177" s="206"/>
    </row>
    <row r="178" spans="18:19">
      <c r="R178" s="263"/>
      <c r="S178" s="206"/>
    </row>
    <row r="179" spans="18:19">
      <c r="R179" s="263"/>
      <c r="S179" s="206"/>
    </row>
    <row r="180" spans="18:19">
      <c r="R180" s="263"/>
      <c r="S180" s="206"/>
    </row>
    <row r="181" spans="18:19">
      <c r="R181" s="263"/>
      <c r="S181" s="206"/>
    </row>
    <row r="182" spans="18:19">
      <c r="R182" s="263"/>
      <c r="S182" s="206"/>
    </row>
    <row r="183" spans="18:19">
      <c r="R183" s="263"/>
      <c r="S183" s="206"/>
    </row>
    <row r="184" spans="18:19">
      <c r="R184" s="263"/>
      <c r="S184" s="206"/>
    </row>
    <row r="185" spans="18:19">
      <c r="R185" s="263"/>
      <c r="S185" s="206"/>
    </row>
    <row r="186" spans="18:19">
      <c r="R186" s="263"/>
      <c r="S186" s="206"/>
    </row>
    <row r="187" spans="18:19">
      <c r="R187" s="263"/>
      <c r="S187" s="206"/>
    </row>
    <row r="188" spans="18:19">
      <c r="R188" s="263"/>
      <c r="S188" s="206"/>
    </row>
    <row r="189" spans="18:19">
      <c r="R189" s="263"/>
      <c r="S189" s="206"/>
    </row>
    <row r="190" spans="18:19">
      <c r="R190" s="263"/>
      <c r="S190" s="206"/>
    </row>
    <row r="191" spans="18:19">
      <c r="R191" s="263"/>
      <c r="S191" s="206"/>
    </row>
    <row r="192" spans="18:19">
      <c r="R192" s="263"/>
      <c r="S192" s="206"/>
    </row>
    <row r="193" spans="18:19">
      <c r="R193" s="263"/>
      <c r="S193" s="206"/>
    </row>
    <row r="194" spans="18:19">
      <c r="R194" s="263"/>
      <c r="S194" s="206"/>
    </row>
    <row r="195" spans="18:19">
      <c r="R195" s="263"/>
      <c r="S195" s="206"/>
    </row>
    <row r="196" spans="18:19">
      <c r="R196" s="263"/>
      <c r="S196" s="206"/>
    </row>
    <row r="197" spans="18:19">
      <c r="R197" s="263"/>
      <c r="S197" s="206"/>
    </row>
    <row r="198" spans="18:19">
      <c r="R198" s="263"/>
      <c r="S198" s="206"/>
    </row>
    <row r="199" spans="18:19">
      <c r="R199" s="263"/>
      <c r="S199" s="206"/>
    </row>
    <row r="200" spans="18:19">
      <c r="R200" s="263"/>
      <c r="S200" s="206"/>
    </row>
    <row r="201" spans="18:19">
      <c r="R201" s="263"/>
      <c r="S201" s="206"/>
    </row>
    <row r="202" spans="18:19">
      <c r="R202" s="263"/>
      <c r="S202" s="206"/>
    </row>
    <row r="203" spans="18:19">
      <c r="R203" s="263"/>
      <c r="S203" s="206"/>
    </row>
    <row r="204" spans="18:19">
      <c r="R204" s="263"/>
      <c r="S204" s="206"/>
    </row>
    <row r="205" spans="18:19">
      <c r="R205" s="263"/>
      <c r="S205" s="206"/>
    </row>
    <row r="206" spans="18:19">
      <c r="R206" s="263"/>
      <c r="S206" s="206"/>
    </row>
    <row r="207" spans="18:19">
      <c r="R207" s="263"/>
      <c r="S207" s="206"/>
    </row>
    <row r="208" spans="18:19">
      <c r="R208" s="263"/>
      <c r="S208" s="206"/>
    </row>
    <row r="209" spans="18:19">
      <c r="R209" s="263"/>
      <c r="S209" s="206"/>
    </row>
    <row r="210" spans="18:19">
      <c r="R210" s="263"/>
      <c r="S210" s="206"/>
    </row>
    <row r="211" spans="18:19">
      <c r="R211" s="263"/>
      <c r="S211" s="206"/>
    </row>
    <row r="212" spans="18:19">
      <c r="R212" s="263"/>
      <c r="S212" s="206"/>
    </row>
    <row r="213" spans="18:19">
      <c r="R213" s="263"/>
      <c r="S213" s="206"/>
    </row>
    <row r="214" spans="18:19">
      <c r="R214" s="263"/>
      <c r="S214" s="206"/>
    </row>
    <row r="215" spans="18:19">
      <c r="R215" s="263"/>
      <c r="S215" s="206"/>
    </row>
    <row r="216" spans="18:19">
      <c r="R216" s="263"/>
      <c r="S216" s="206"/>
    </row>
    <row r="217" spans="18:19">
      <c r="R217" s="263"/>
      <c r="S217" s="206"/>
    </row>
    <row r="218" spans="18:19">
      <c r="R218" s="263"/>
      <c r="S218" s="206"/>
    </row>
    <row r="219" spans="18:19">
      <c r="R219" s="263"/>
      <c r="S219" s="206"/>
    </row>
    <row r="220" spans="18:19">
      <c r="R220" s="263"/>
      <c r="S220" s="206"/>
    </row>
    <row r="221" spans="18:19">
      <c r="R221" s="263"/>
      <c r="S221" s="206"/>
    </row>
    <row r="222" spans="18:19">
      <c r="R222" s="263"/>
      <c r="S222" s="206"/>
    </row>
    <row r="223" spans="18:19">
      <c r="R223" s="263"/>
      <c r="S223" s="206"/>
    </row>
    <row r="224" spans="18:19">
      <c r="R224" s="263"/>
      <c r="S224" s="206"/>
    </row>
    <row r="225" spans="18:19">
      <c r="R225" s="263"/>
      <c r="S225" s="206"/>
    </row>
    <row r="226" spans="18:19">
      <c r="R226" s="263"/>
      <c r="S226" s="206"/>
    </row>
    <row r="227" spans="18:19">
      <c r="R227" s="263"/>
      <c r="S227" s="206"/>
    </row>
    <row r="228" spans="18:19">
      <c r="R228" s="263"/>
      <c r="S228" s="206"/>
    </row>
    <row r="229" spans="18:19">
      <c r="R229" s="263"/>
      <c r="S229" s="206"/>
    </row>
    <row r="230" spans="18:19">
      <c r="R230" s="263"/>
      <c r="S230" s="206"/>
    </row>
    <row r="231" spans="18:19">
      <c r="R231" s="263"/>
      <c r="S231" s="206"/>
    </row>
    <row r="232" spans="18:19">
      <c r="R232" s="263"/>
      <c r="S232" s="206"/>
    </row>
    <row r="233" spans="18:19">
      <c r="R233" s="263"/>
      <c r="S233" s="206"/>
    </row>
    <row r="234" spans="18:19">
      <c r="R234" s="263"/>
      <c r="S234" s="206"/>
    </row>
    <row r="235" spans="18:19">
      <c r="R235" s="263"/>
      <c r="S235" s="206"/>
    </row>
    <row r="236" spans="18:19">
      <c r="R236" s="263"/>
      <c r="S236" s="206"/>
    </row>
    <row r="237" spans="18:19">
      <c r="R237" s="263"/>
      <c r="S237" s="206"/>
    </row>
    <row r="238" spans="18:19">
      <c r="R238" s="263"/>
      <c r="S238" s="206"/>
    </row>
    <row r="239" spans="18:19">
      <c r="R239" s="263"/>
      <c r="S239" s="206"/>
    </row>
    <row r="240" spans="18:19">
      <c r="R240" s="263"/>
      <c r="S240" s="206"/>
    </row>
    <row r="241" spans="18:19">
      <c r="R241" s="263"/>
      <c r="S241" s="206"/>
    </row>
    <row r="242" spans="18:19">
      <c r="R242" s="263"/>
      <c r="S242" s="206"/>
    </row>
    <row r="243" spans="18:19">
      <c r="R243" s="263"/>
      <c r="S243" s="206"/>
    </row>
    <row r="244" spans="18:19">
      <c r="R244" s="263"/>
      <c r="S244" s="206"/>
    </row>
    <row r="245" spans="18:19">
      <c r="R245" s="263"/>
      <c r="S245" s="206"/>
    </row>
    <row r="246" spans="18:19">
      <c r="R246" s="263"/>
      <c r="S246" s="206"/>
    </row>
    <row r="247" spans="18:19">
      <c r="R247" s="263"/>
      <c r="S247" s="206"/>
    </row>
    <row r="248" spans="18:19">
      <c r="R248" s="263"/>
      <c r="S248" s="206"/>
    </row>
    <row r="249" spans="18:19">
      <c r="R249" s="263"/>
      <c r="S249" s="206"/>
    </row>
    <row r="250" spans="18:19">
      <c r="R250" s="263"/>
      <c r="S250" s="206"/>
    </row>
    <row r="251" spans="18:19">
      <c r="R251" s="263"/>
      <c r="S251" s="206"/>
    </row>
    <row r="252" spans="18:19">
      <c r="R252" s="263"/>
      <c r="S252" s="206"/>
    </row>
    <row r="253" spans="18:19">
      <c r="R253" s="263"/>
      <c r="S253" s="206"/>
    </row>
    <row r="254" spans="18:19">
      <c r="R254" s="263"/>
      <c r="S254" s="206"/>
    </row>
    <row r="255" spans="18:19">
      <c r="R255" s="263"/>
      <c r="S255" s="206"/>
    </row>
    <row r="256" spans="18:19">
      <c r="R256" s="263"/>
      <c r="S256" s="206"/>
    </row>
    <row r="257" spans="18:19">
      <c r="R257" s="263"/>
      <c r="S257" s="206"/>
    </row>
    <row r="258" spans="18:19">
      <c r="R258" s="263"/>
      <c r="S258" s="206"/>
    </row>
    <row r="259" spans="18:19">
      <c r="R259" s="263"/>
      <c r="S259" s="206"/>
    </row>
    <row r="260" spans="18:19">
      <c r="R260" s="263"/>
      <c r="S260" s="206"/>
    </row>
    <row r="261" spans="18:19">
      <c r="R261" s="263"/>
      <c r="S261" s="206"/>
    </row>
    <row r="262" spans="18:19">
      <c r="R262" s="263"/>
      <c r="S262" s="206"/>
    </row>
    <row r="263" spans="18:19">
      <c r="R263" s="263"/>
      <c r="S263" s="206"/>
    </row>
    <row r="264" spans="18:19">
      <c r="R264" s="263"/>
      <c r="S264" s="206"/>
    </row>
    <row r="265" spans="18:19">
      <c r="R265" s="263"/>
      <c r="S265" s="206"/>
    </row>
    <row r="266" spans="18:19">
      <c r="R266" s="263"/>
      <c r="S266" s="206"/>
    </row>
    <row r="267" spans="18:19">
      <c r="R267" s="263"/>
      <c r="S267" s="206"/>
    </row>
    <row r="268" spans="18:19">
      <c r="R268" s="263"/>
      <c r="S268" s="206"/>
    </row>
    <row r="269" spans="18:19">
      <c r="R269" s="263"/>
      <c r="S269" s="206"/>
    </row>
    <row r="270" spans="18:19">
      <c r="R270" s="263"/>
      <c r="S270" s="206"/>
    </row>
    <row r="271" spans="18:19">
      <c r="R271" s="263"/>
      <c r="S271" s="206"/>
    </row>
    <row r="272" spans="18:19">
      <c r="R272" s="263"/>
      <c r="S272" s="206"/>
    </row>
    <row r="273" spans="18:19">
      <c r="R273" s="263"/>
      <c r="S273" s="206"/>
    </row>
    <row r="274" spans="18:19">
      <c r="R274" s="263"/>
      <c r="S274" s="206"/>
    </row>
    <row r="275" spans="18:19">
      <c r="R275" s="263"/>
      <c r="S275" s="206"/>
    </row>
    <row r="276" spans="18:19">
      <c r="R276" s="263"/>
      <c r="S276" s="206"/>
    </row>
    <row r="277" spans="18:19">
      <c r="R277" s="263"/>
      <c r="S277" s="206"/>
    </row>
    <row r="278" spans="18:19">
      <c r="R278" s="263"/>
      <c r="S278" s="206"/>
    </row>
    <row r="279" spans="18:19">
      <c r="R279" s="263"/>
      <c r="S279" s="206"/>
    </row>
    <row r="280" spans="18:19">
      <c r="R280" s="263"/>
      <c r="S280" s="206"/>
    </row>
    <row r="281" spans="18:19">
      <c r="R281" s="263"/>
      <c r="S281" s="206"/>
    </row>
    <row r="282" spans="18:19">
      <c r="R282" s="263"/>
      <c r="S282" s="206"/>
    </row>
    <row r="283" spans="18:19">
      <c r="R283" s="263"/>
      <c r="S283" s="206"/>
    </row>
    <row r="284" spans="18:19">
      <c r="R284" s="263"/>
      <c r="S284" s="206"/>
    </row>
    <row r="285" spans="18:19">
      <c r="R285" s="263"/>
      <c r="S285" s="206"/>
    </row>
    <row r="286" spans="18:19">
      <c r="R286" s="263"/>
      <c r="S286" s="206"/>
    </row>
    <row r="287" spans="18:19">
      <c r="R287" s="263"/>
      <c r="S287" s="206"/>
    </row>
    <row r="288" spans="18:19">
      <c r="R288" s="263"/>
      <c r="S288" s="206"/>
    </row>
    <row r="289" spans="18:19">
      <c r="R289" s="263"/>
      <c r="S289" s="206"/>
    </row>
    <row r="290" spans="18:19">
      <c r="R290" s="263"/>
      <c r="S290" s="206"/>
    </row>
    <row r="291" spans="18:19">
      <c r="R291" s="263"/>
      <c r="S291" s="206"/>
    </row>
    <row r="292" spans="18:19">
      <c r="R292" s="263"/>
      <c r="S292" s="206"/>
    </row>
    <row r="293" spans="18:19">
      <c r="R293" s="263"/>
      <c r="S293" s="206"/>
    </row>
    <row r="294" spans="18:19">
      <c r="R294" s="263"/>
      <c r="S294" s="206"/>
    </row>
    <row r="295" spans="18:19">
      <c r="R295" s="263"/>
      <c r="S295" s="206"/>
    </row>
    <row r="296" spans="18:19">
      <c r="R296" s="263"/>
      <c r="S296" s="206"/>
    </row>
    <row r="297" spans="18:19">
      <c r="R297" s="263"/>
      <c r="S297" s="206"/>
    </row>
    <row r="298" spans="18:19">
      <c r="R298" s="263"/>
      <c r="S298" s="206"/>
    </row>
    <row r="299" spans="18:19">
      <c r="R299" s="263"/>
      <c r="S299" s="206"/>
    </row>
    <row r="300" spans="18:19">
      <c r="R300" s="263"/>
      <c r="S300" s="206"/>
    </row>
    <row r="301" spans="18:19">
      <c r="R301" s="263"/>
      <c r="S301" s="206"/>
    </row>
    <row r="302" spans="18:19">
      <c r="R302" s="263"/>
      <c r="S302" s="206"/>
    </row>
    <row r="303" spans="18:19">
      <c r="R303" s="263"/>
      <c r="S303" s="206"/>
    </row>
    <row r="304" spans="18:19">
      <c r="R304" s="263"/>
      <c r="S304" s="206"/>
    </row>
    <row r="305" spans="18:19">
      <c r="R305" s="263"/>
      <c r="S305" s="206"/>
    </row>
    <row r="306" spans="18:19">
      <c r="R306" s="263"/>
      <c r="S306" s="206"/>
    </row>
    <row r="307" spans="18:19">
      <c r="R307" s="263"/>
      <c r="S307" s="206"/>
    </row>
    <row r="308" spans="18:19">
      <c r="R308" s="263"/>
      <c r="S308" s="206"/>
    </row>
    <row r="309" spans="18:19">
      <c r="R309" s="263"/>
      <c r="S309" s="206"/>
    </row>
    <row r="310" spans="18:19">
      <c r="R310" s="263"/>
      <c r="S310" s="206"/>
    </row>
    <row r="311" spans="18:19">
      <c r="R311" s="263"/>
      <c r="S311" s="206"/>
    </row>
    <row r="312" spans="18:19">
      <c r="R312" s="263"/>
      <c r="S312" s="206"/>
    </row>
    <row r="313" spans="18:19">
      <c r="R313" s="263"/>
      <c r="S313" s="206"/>
    </row>
    <row r="314" spans="18:19">
      <c r="R314" s="263"/>
      <c r="S314" s="206"/>
    </row>
    <row r="315" spans="18:19">
      <c r="R315" s="263"/>
      <c r="S315" s="206"/>
    </row>
    <row r="316" spans="18:19">
      <c r="R316" s="263"/>
      <c r="S316" s="206"/>
    </row>
    <row r="317" spans="18:19">
      <c r="R317" s="263"/>
      <c r="S317" s="206"/>
    </row>
    <row r="318" spans="18:19">
      <c r="R318" s="263"/>
      <c r="S318" s="206"/>
    </row>
    <row r="319" spans="18:19">
      <c r="R319" s="263"/>
      <c r="S319" s="206"/>
    </row>
    <row r="320" spans="18:19">
      <c r="R320" s="263"/>
      <c r="S320" s="206"/>
    </row>
    <row r="321" spans="18:19">
      <c r="R321" s="263"/>
      <c r="S321" s="206"/>
    </row>
    <row r="322" spans="18:19">
      <c r="R322" s="263"/>
      <c r="S322" s="206"/>
    </row>
    <row r="323" spans="18:19">
      <c r="R323" s="263"/>
      <c r="S323" s="206"/>
    </row>
    <row r="324" spans="18:19">
      <c r="R324" s="263"/>
      <c r="S324" s="206"/>
    </row>
    <row r="325" spans="18:19">
      <c r="R325" s="263"/>
      <c r="S325" s="206"/>
    </row>
    <row r="326" spans="18:19">
      <c r="R326" s="263"/>
      <c r="S326" s="206"/>
    </row>
    <row r="327" spans="18:19">
      <c r="R327" s="263"/>
      <c r="S327" s="206"/>
    </row>
    <row r="328" spans="18:19">
      <c r="R328" s="263"/>
      <c r="S328" s="206"/>
    </row>
    <row r="329" spans="18:19">
      <c r="R329" s="263"/>
      <c r="S329" s="206"/>
    </row>
    <row r="330" spans="18:19">
      <c r="R330" s="263"/>
      <c r="S330" s="206"/>
    </row>
  </sheetData>
  <sheetProtection algorithmName="SHA-512" hashValue="yCp+n3M5ZzF1/l1uiYMo9mJp12q5plLfhAFpXBHk3Y+8xb5JqLh5Cjs8gkX2qI8MS3hwzOUVWQT/5Sg9K+YBQg==" saltValue="Zq0J8jTL/GgRztJKbzSUtA==" spinCount="100000" sheet="1" objects="1" scenarios="1" selectLockedCells="1"/>
  <mergeCells count="51">
    <mergeCell ref="T3:T4"/>
    <mergeCell ref="C16:D16"/>
    <mergeCell ref="P23:Q23"/>
    <mergeCell ref="P24:Q24"/>
    <mergeCell ref="P25:Q25"/>
    <mergeCell ref="M9:Q9"/>
    <mergeCell ref="P16:Q16"/>
    <mergeCell ref="P17:Q17"/>
    <mergeCell ref="P18:Q18"/>
    <mergeCell ref="P19:Q19"/>
    <mergeCell ref="E9:K9"/>
    <mergeCell ref="E10:K10"/>
    <mergeCell ref="E11:K11"/>
    <mergeCell ref="E12:K12"/>
    <mergeCell ref="E3:K3"/>
    <mergeCell ref="E4:K4"/>
    <mergeCell ref="P32:Q32"/>
    <mergeCell ref="P33:Q33"/>
    <mergeCell ref="P43:Q43"/>
    <mergeCell ref="P46:Q46"/>
    <mergeCell ref="P44:Q44"/>
    <mergeCell ref="P45:Q45"/>
    <mergeCell ref="P38:Q38"/>
    <mergeCell ref="B50:H50"/>
    <mergeCell ref="P47:Q47"/>
    <mergeCell ref="P34:Q34"/>
    <mergeCell ref="P37:Q37"/>
    <mergeCell ref="P39:Q39"/>
    <mergeCell ref="P40:Q40"/>
    <mergeCell ref="P41:Q41"/>
    <mergeCell ref="M1:Q1"/>
    <mergeCell ref="M3:N3"/>
    <mergeCell ref="M4:P4"/>
    <mergeCell ref="N5:Q5"/>
    <mergeCell ref="M7:O7"/>
    <mergeCell ref="E5:K5"/>
    <mergeCell ref="E6:K6"/>
    <mergeCell ref="E7:K7"/>
    <mergeCell ref="E8:K8"/>
    <mergeCell ref="P42:Q42"/>
    <mergeCell ref="P20:Q20"/>
    <mergeCell ref="P21:Q21"/>
    <mergeCell ref="P27:Q27"/>
    <mergeCell ref="P28:Q28"/>
    <mergeCell ref="P30:Q30"/>
    <mergeCell ref="P29:Q29"/>
    <mergeCell ref="P35:Q35"/>
    <mergeCell ref="P36:Q36"/>
    <mergeCell ref="P26:Q26"/>
    <mergeCell ref="P22:Q22"/>
    <mergeCell ref="P31:Q31"/>
  </mergeCells>
  <conditionalFormatting sqref="G19:G47">
    <cfRule type="cellIs" dxfId="76" priority="12" stopIfTrue="1" operator="equal">
      <formula>0</formula>
    </cfRule>
    <cfRule type="cellIs" dxfId="75" priority="13" stopIfTrue="1" operator="notBetween">
      <formula>#REF!</formula>
      <formula>#REF!</formula>
    </cfRule>
  </conditionalFormatting>
  <conditionalFormatting sqref="M19:M47">
    <cfRule type="expression" dxfId="74" priority="14" stopIfTrue="1">
      <formula>AND(M19&gt;0,M19&lt;#REF!)</formula>
    </cfRule>
  </conditionalFormatting>
  <conditionalFormatting sqref="F48">
    <cfRule type="cellIs" dxfId="73" priority="8" stopIfTrue="1" operator="equal">
      <formula>0</formula>
    </cfRule>
    <cfRule type="cellIs" dxfId="72" priority="9" stopIfTrue="1" operator="notBetween">
      <formula>#REF!</formula>
      <formula>#REF!</formula>
    </cfRule>
  </conditionalFormatting>
  <conditionalFormatting sqref="L48">
    <cfRule type="expression" dxfId="71" priority="10" stopIfTrue="1">
      <formula>AND(L48&gt;0,L48&lt;#REF!)</formula>
    </cfRule>
  </conditionalFormatting>
  <dataValidations count="2">
    <dataValidation type="list" operator="equal" allowBlank="1" showInputMessage="1" showErrorMessage="1" errorTitle="Dämmstärke" error="Wählen Sie aus der Liste eine mögliche Dämmstärke._x000a_Für andere Dämmstärken wenden Sie sich an unsere Ingenieure." sqref="L48" xr:uid="{00000000-0002-0000-0100-000000000000}">
      <formula1>#REF!</formula1>
    </dataValidation>
    <dataValidation operator="equal" allowBlank="1" showInputMessage="1" showErrorMessage="1" errorTitle="Dämmstärke" error="Wählen Sie aus der Liste eine mögliche Dämmstärke._x000a_Für andere Dämmstärken wenden Sie sich an unsere Ingenieure." sqref="M18:M47" xr:uid="{00000000-0002-0000-0100-000001000000}"/>
  </dataValidations>
  <hyperlinks>
    <hyperlink ref="T3:T4" location="STARTSEITE!A1" display="zurück zur Startseite" xr:uid="{00000000-0004-0000-0100-000000000000}"/>
  </hyperlinks>
  <printOptions horizontalCentered="1" verticalCentered="1"/>
  <pageMargins left="0.31496062992125984" right="0.31496062992125984" top="0.39370078740157483" bottom="0.19685039370078741" header="0.55118110236220474" footer="0.31496062992125984"/>
  <pageSetup paperSize="9" scale="8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Z334"/>
  <sheetViews>
    <sheetView tabSelected="1" topLeftCell="A17" zoomScaleNormal="100" workbookViewId="0">
      <selection activeCell="E3" sqref="E3:R3"/>
    </sheetView>
  </sheetViews>
  <sheetFormatPr baseColWidth="10" defaultColWidth="11.42578125" defaultRowHeight="12.75"/>
  <cols>
    <col min="1" max="1" width="8.28515625" style="199" customWidth="1"/>
    <col min="2" max="2" width="6.28515625" style="199" customWidth="1"/>
    <col min="3" max="4" width="5.7109375" style="199" customWidth="1"/>
    <col min="5" max="7" width="6.28515625" style="199" customWidth="1"/>
    <col min="8" max="22" width="2.140625" style="199" customWidth="1"/>
    <col min="23" max="24" width="6.28515625" style="199" customWidth="1"/>
    <col min="25" max="25" width="10.7109375" style="199" customWidth="1"/>
    <col min="26" max="27" width="5.7109375" style="199" customWidth="1"/>
    <col min="28" max="28" width="3.42578125" style="199" customWidth="1"/>
    <col min="29" max="29" width="11" style="198" customWidth="1"/>
    <col min="30" max="30" width="16.85546875" style="198" customWidth="1"/>
    <col min="31" max="52" width="11.42578125" style="198"/>
    <col min="53" max="16384" width="11.42578125" style="199"/>
  </cols>
  <sheetData>
    <row r="1" spans="1:30" ht="23.25" customHeight="1">
      <c r="A1" s="192"/>
      <c r="B1" s="193" t="s">
        <v>64</v>
      </c>
      <c r="C1" s="194"/>
      <c r="D1" s="195"/>
      <c r="E1" s="195"/>
      <c r="F1" s="195"/>
      <c r="G1" s="195"/>
      <c r="H1" s="195"/>
      <c r="I1" s="195"/>
      <c r="J1" s="195"/>
      <c r="K1" s="195"/>
      <c r="L1" s="195"/>
      <c r="M1" s="195"/>
      <c r="N1" s="195"/>
      <c r="O1" s="195"/>
      <c r="P1" s="195"/>
      <c r="Q1" s="195"/>
      <c r="R1" s="195"/>
      <c r="S1" s="195"/>
      <c r="T1" s="195"/>
      <c r="U1" s="195"/>
      <c r="V1" s="195"/>
      <c r="W1" s="578" t="s">
        <v>65</v>
      </c>
      <c r="X1" s="579"/>
      <c r="Y1" s="579"/>
      <c r="Z1" s="579"/>
      <c r="AA1" s="579"/>
      <c r="AB1" s="196"/>
      <c r="AC1" s="197"/>
    </row>
    <row r="2" spans="1:30" ht="12" customHeight="1" thickBot="1">
      <c r="A2" s="192"/>
      <c r="B2" s="200"/>
      <c r="C2" s="200"/>
      <c r="D2" s="200"/>
      <c r="E2" s="201"/>
      <c r="F2" s="201"/>
      <c r="G2" s="201"/>
      <c r="H2" s="201"/>
      <c r="I2" s="201"/>
      <c r="J2" s="201"/>
      <c r="K2" s="201"/>
      <c r="L2" s="201"/>
      <c r="M2" s="201"/>
      <c r="N2" s="201"/>
      <c r="O2" s="201"/>
      <c r="P2" s="201"/>
      <c r="Q2" s="201"/>
      <c r="R2" s="201"/>
      <c r="S2" s="202"/>
      <c r="T2" s="202"/>
      <c r="U2" s="202"/>
      <c r="V2" s="202"/>
      <c r="W2" s="201"/>
      <c r="X2" s="203"/>
      <c r="Y2" s="203"/>
      <c r="Z2" s="201"/>
      <c r="AA2" s="201"/>
      <c r="AB2" s="196"/>
      <c r="AC2" s="197"/>
    </row>
    <row r="3" spans="1:30" ht="15.75" customHeight="1">
      <c r="A3" s="192"/>
      <c r="B3" s="88" t="s">
        <v>0</v>
      </c>
      <c r="C3" s="88"/>
      <c r="D3" s="74"/>
      <c r="E3" s="564"/>
      <c r="F3" s="564"/>
      <c r="G3" s="564"/>
      <c r="H3" s="564"/>
      <c r="I3" s="564"/>
      <c r="J3" s="564"/>
      <c r="K3" s="564"/>
      <c r="L3" s="564"/>
      <c r="M3" s="564"/>
      <c r="N3" s="564"/>
      <c r="O3" s="564"/>
      <c r="P3" s="564"/>
      <c r="Q3" s="564"/>
      <c r="R3" s="564"/>
      <c r="S3" s="12"/>
      <c r="T3" s="12"/>
      <c r="U3" s="12"/>
      <c r="V3" s="12"/>
      <c r="W3" s="580" t="s">
        <v>1</v>
      </c>
      <c r="X3" s="580"/>
      <c r="Y3" s="76"/>
      <c r="Z3" s="76"/>
      <c r="AA3" s="91" t="s">
        <v>2</v>
      </c>
      <c r="AB3" s="196"/>
      <c r="AC3" s="197"/>
      <c r="AD3" s="587" t="s">
        <v>156</v>
      </c>
    </row>
    <row r="4" spans="1:30" ht="15.75" customHeight="1" thickBot="1">
      <c r="A4" s="192"/>
      <c r="B4" s="75"/>
      <c r="C4" s="75"/>
      <c r="D4" s="75"/>
      <c r="E4" s="565"/>
      <c r="F4" s="565"/>
      <c r="G4" s="565"/>
      <c r="H4" s="565"/>
      <c r="I4" s="565"/>
      <c r="J4" s="565"/>
      <c r="K4" s="565"/>
      <c r="L4" s="565"/>
      <c r="M4" s="565"/>
      <c r="N4" s="565"/>
      <c r="O4" s="565"/>
      <c r="P4" s="565"/>
      <c r="Q4" s="565"/>
      <c r="R4" s="565"/>
      <c r="S4" s="12"/>
      <c r="T4" s="12"/>
      <c r="U4" s="12"/>
      <c r="V4" s="12"/>
      <c r="W4" s="581"/>
      <c r="X4" s="581"/>
      <c r="Y4" s="581"/>
      <c r="Z4" s="581"/>
      <c r="AA4" s="447"/>
      <c r="AB4" s="204"/>
      <c r="AC4" s="205"/>
      <c r="AD4" s="588"/>
    </row>
    <row r="5" spans="1:30" ht="15.75" customHeight="1" thickBot="1">
      <c r="A5" s="192"/>
      <c r="B5" s="79"/>
      <c r="C5" s="79"/>
      <c r="D5" s="79"/>
      <c r="E5" s="563"/>
      <c r="F5" s="563"/>
      <c r="G5" s="563"/>
      <c r="H5" s="563"/>
      <c r="I5" s="563"/>
      <c r="J5" s="563"/>
      <c r="K5" s="563"/>
      <c r="L5" s="563"/>
      <c r="M5" s="563"/>
      <c r="N5" s="563"/>
      <c r="O5" s="563"/>
      <c r="P5" s="563"/>
      <c r="Q5" s="563"/>
      <c r="R5" s="563"/>
      <c r="S5" s="12"/>
      <c r="T5" s="12"/>
      <c r="U5" s="12"/>
      <c r="V5" s="12"/>
      <c r="W5" s="89" t="s">
        <v>4</v>
      </c>
      <c r="X5" s="582"/>
      <c r="Y5" s="582"/>
      <c r="Z5" s="582"/>
      <c r="AA5" s="582"/>
      <c r="AB5" s="196"/>
      <c r="AC5" s="206"/>
    </row>
    <row r="6" spans="1:30" ht="15.75" customHeight="1">
      <c r="A6" s="192"/>
      <c r="B6" s="88" t="s">
        <v>5</v>
      </c>
      <c r="C6" s="88"/>
      <c r="D6" s="74"/>
      <c r="E6" s="564"/>
      <c r="F6" s="564"/>
      <c r="G6" s="564"/>
      <c r="H6" s="564"/>
      <c r="I6" s="564"/>
      <c r="J6" s="564"/>
      <c r="K6" s="564"/>
      <c r="L6" s="564"/>
      <c r="M6" s="564"/>
      <c r="N6" s="564"/>
      <c r="O6" s="564"/>
      <c r="P6" s="564"/>
      <c r="Q6" s="564"/>
      <c r="R6" s="564"/>
      <c r="S6" s="12"/>
      <c r="T6" s="12"/>
      <c r="U6" s="12"/>
      <c r="V6" s="12"/>
      <c r="W6" s="187" t="s">
        <v>6</v>
      </c>
      <c r="X6" s="76"/>
      <c r="Y6" s="76"/>
      <c r="Z6" s="92" t="s">
        <v>7</v>
      </c>
      <c r="AA6" s="93" t="s">
        <v>8</v>
      </c>
      <c r="AB6" s="196"/>
      <c r="AC6" s="207"/>
    </row>
    <row r="7" spans="1:30" ht="15.75" customHeight="1">
      <c r="A7" s="192"/>
      <c r="B7" s="88" t="s">
        <v>9</v>
      </c>
      <c r="C7" s="88"/>
      <c r="D7" s="74"/>
      <c r="E7" s="565"/>
      <c r="F7" s="565"/>
      <c r="G7" s="565"/>
      <c r="H7" s="565"/>
      <c r="I7" s="565"/>
      <c r="J7" s="565"/>
      <c r="K7" s="565"/>
      <c r="L7" s="565"/>
      <c r="M7" s="565"/>
      <c r="N7" s="565"/>
      <c r="O7" s="565"/>
      <c r="P7" s="565"/>
      <c r="Q7" s="565"/>
      <c r="R7" s="565"/>
      <c r="S7" s="12"/>
      <c r="T7" s="12"/>
      <c r="U7" s="12"/>
      <c r="V7" s="12"/>
      <c r="W7" s="583"/>
      <c r="X7" s="583"/>
      <c r="Y7" s="583"/>
      <c r="Z7" s="429"/>
      <c r="AA7" s="430"/>
      <c r="AB7" s="208"/>
      <c r="AC7" s="207"/>
    </row>
    <row r="8" spans="1:30" ht="15.75" customHeight="1">
      <c r="A8" s="192"/>
      <c r="B8" s="88" t="s">
        <v>10</v>
      </c>
      <c r="C8" s="88"/>
      <c r="D8" s="74"/>
      <c r="E8" s="565"/>
      <c r="F8" s="565"/>
      <c r="G8" s="565"/>
      <c r="H8" s="565"/>
      <c r="I8" s="565"/>
      <c r="J8" s="565"/>
      <c r="K8" s="565"/>
      <c r="L8" s="565"/>
      <c r="M8" s="565"/>
      <c r="N8" s="565"/>
      <c r="O8" s="565"/>
      <c r="P8" s="565"/>
      <c r="Q8" s="565"/>
      <c r="R8" s="565"/>
      <c r="S8" s="12"/>
      <c r="T8" s="12"/>
      <c r="U8" s="12"/>
      <c r="V8" s="12"/>
      <c r="W8" s="187" t="s">
        <v>12</v>
      </c>
      <c r="X8" s="76"/>
      <c r="Y8" s="76"/>
      <c r="Z8" s="76"/>
      <c r="AA8" s="76"/>
      <c r="AB8" s="208"/>
      <c r="AC8" s="207"/>
    </row>
    <row r="9" spans="1:30" ht="15.75" customHeight="1" thickBot="1">
      <c r="A9" s="192"/>
      <c r="B9" s="83"/>
      <c r="C9" s="83"/>
      <c r="D9" s="83"/>
      <c r="E9" s="563"/>
      <c r="F9" s="563"/>
      <c r="G9" s="563"/>
      <c r="H9" s="563"/>
      <c r="I9" s="563"/>
      <c r="J9" s="563"/>
      <c r="K9" s="563"/>
      <c r="L9" s="563"/>
      <c r="M9" s="563"/>
      <c r="N9" s="563"/>
      <c r="O9" s="563"/>
      <c r="P9" s="563"/>
      <c r="Q9" s="563"/>
      <c r="R9" s="563"/>
      <c r="S9" s="12"/>
      <c r="T9" s="12"/>
      <c r="U9" s="12"/>
      <c r="V9" s="12"/>
      <c r="W9" s="591"/>
      <c r="X9" s="591"/>
      <c r="Y9" s="591"/>
      <c r="Z9" s="591"/>
      <c r="AA9" s="591"/>
      <c r="AB9" s="209"/>
      <c r="AC9" s="210" t="s">
        <v>128</v>
      </c>
    </row>
    <row r="10" spans="1:30" ht="15.75" customHeight="1">
      <c r="A10" s="192"/>
      <c r="B10" s="88" t="s">
        <v>11</v>
      </c>
      <c r="C10" s="88"/>
      <c r="D10" s="74"/>
      <c r="E10" s="564"/>
      <c r="F10" s="564"/>
      <c r="G10" s="564"/>
      <c r="H10" s="564"/>
      <c r="I10" s="564"/>
      <c r="J10" s="564"/>
      <c r="K10" s="564"/>
      <c r="L10" s="564"/>
      <c r="M10" s="564"/>
      <c r="N10" s="564"/>
      <c r="O10" s="564"/>
      <c r="P10" s="564"/>
      <c r="Q10" s="564"/>
      <c r="R10" s="564"/>
      <c r="S10" s="12"/>
      <c r="T10" s="12"/>
      <c r="U10" s="12"/>
      <c r="V10" s="12"/>
      <c r="W10" s="507" t="s">
        <v>162</v>
      </c>
      <c r="X10" s="46"/>
      <c r="Y10" s="46"/>
      <c r="Z10" s="46"/>
      <c r="AA10" s="46"/>
      <c r="AB10" s="71"/>
      <c r="AC10" s="207"/>
    </row>
    <row r="11" spans="1:30" ht="15.75" customHeight="1">
      <c r="A11" s="192"/>
      <c r="B11" s="75"/>
      <c r="C11" s="75"/>
      <c r="D11" s="75"/>
      <c r="E11" s="565"/>
      <c r="F11" s="565"/>
      <c r="G11" s="565"/>
      <c r="H11" s="565"/>
      <c r="I11" s="565"/>
      <c r="J11" s="565"/>
      <c r="K11" s="565"/>
      <c r="L11" s="565"/>
      <c r="M11" s="565"/>
      <c r="N11" s="565"/>
      <c r="O11" s="565"/>
      <c r="P11" s="565"/>
      <c r="Q11" s="565"/>
      <c r="R11" s="565"/>
      <c r="S11" s="12"/>
      <c r="T11" s="12"/>
      <c r="U11" s="12"/>
      <c r="V11" s="12"/>
      <c r="W11" s="94"/>
      <c r="X11" s="46"/>
      <c r="Y11" s="46"/>
      <c r="Z11" s="46"/>
      <c r="AA11" s="46"/>
      <c r="AB11" s="71"/>
      <c r="AC11" s="207"/>
    </row>
    <row r="12" spans="1:30" ht="15.75" customHeight="1">
      <c r="A12" s="192"/>
      <c r="B12" s="82"/>
      <c r="C12" s="82"/>
      <c r="D12" s="82"/>
      <c r="E12" s="595"/>
      <c r="F12" s="595"/>
      <c r="G12" s="595"/>
      <c r="H12" s="595"/>
      <c r="I12" s="595"/>
      <c r="J12" s="595"/>
      <c r="K12" s="595"/>
      <c r="L12" s="595"/>
      <c r="M12" s="595"/>
      <c r="N12" s="595"/>
      <c r="O12" s="595"/>
      <c r="P12" s="595"/>
      <c r="Q12" s="595"/>
      <c r="R12" s="595"/>
      <c r="S12" s="12"/>
      <c r="T12" s="12"/>
      <c r="U12" s="13"/>
      <c r="V12" s="13"/>
      <c r="W12" s="507"/>
      <c r="X12" s="71"/>
      <c r="Y12" s="71"/>
      <c r="Z12" s="71"/>
      <c r="AA12" s="71"/>
      <c r="AB12" s="71"/>
      <c r="AC12" s="207"/>
    </row>
    <row r="13" spans="1:30" ht="61.5" customHeight="1">
      <c r="A13" s="192"/>
      <c r="B13" s="235" t="s">
        <v>82</v>
      </c>
      <c r="C13" s="235"/>
      <c r="D13" s="71"/>
      <c r="E13" s="71"/>
      <c r="F13" s="77"/>
      <c r="G13" s="77"/>
      <c r="H13" s="77"/>
      <c r="I13" s="77"/>
      <c r="J13" s="77"/>
      <c r="K13" s="77"/>
      <c r="L13" s="77"/>
      <c r="M13" s="77"/>
      <c r="N13" s="77"/>
      <c r="O13" s="77"/>
      <c r="P13" s="77"/>
      <c r="Q13" s="77"/>
      <c r="R13" s="77"/>
      <c r="S13" s="77"/>
      <c r="T13" s="77"/>
      <c r="U13" s="13"/>
      <c r="V13" s="13"/>
      <c r="X13" s="86"/>
      <c r="Y13" s="86"/>
      <c r="Z13" s="86"/>
      <c r="AA13" s="12"/>
      <c r="AB13" s="208"/>
      <c r="AC13" s="207"/>
    </row>
    <row r="14" spans="1:30" ht="15.75" customHeight="1">
      <c r="A14" s="192"/>
      <c r="B14" s="235" t="s">
        <v>89</v>
      </c>
      <c r="C14" s="235"/>
      <c r="D14" s="236"/>
      <c r="E14" s="265"/>
      <c r="F14" s="265"/>
      <c r="G14" s="265"/>
      <c r="H14" s="10"/>
      <c r="I14" s="10"/>
      <c r="J14" s="10"/>
      <c r="K14" s="10"/>
      <c r="L14" s="34"/>
      <c r="M14" s="34"/>
      <c r="N14" s="34"/>
      <c r="O14" s="34"/>
      <c r="P14" s="34"/>
      <c r="Q14" s="34"/>
      <c r="R14" s="34"/>
      <c r="S14" s="34"/>
      <c r="T14" s="34"/>
      <c r="U14" s="34"/>
      <c r="V14" s="34"/>
      <c r="W14" s="34"/>
      <c r="X14" s="12"/>
      <c r="Y14" s="35"/>
      <c r="Z14" s="12"/>
      <c r="AA14" s="12"/>
      <c r="AB14" s="208"/>
      <c r="AC14" s="207"/>
    </row>
    <row r="15" spans="1:30" ht="5.25" customHeight="1">
      <c r="A15" s="192"/>
      <c r="B15" s="266"/>
      <c r="C15" s="266"/>
      <c r="D15" s="266"/>
      <c r="E15" s="267"/>
      <c r="F15" s="86"/>
      <c r="G15" s="86"/>
      <c r="H15" s="10"/>
      <c r="I15" s="10"/>
      <c r="J15" s="10"/>
      <c r="K15" s="10"/>
      <c r="L15" s="34"/>
      <c r="M15" s="34"/>
      <c r="N15" s="34"/>
      <c r="O15" s="34"/>
      <c r="P15" s="34"/>
      <c r="Q15" s="34"/>
      <c r="R15" s="34"/>
      <c r="S15" s="34"/>
      <c r="T15" s="34"/>
      <c r="U15" s="34"/>
      <c r="V15" s="34"/>
      <c r="W15" s="34"/>
      <c r="X15" s="12"/>
      <c r="Y15" s="35"/>
      <c r="Z15" s="12"/>
      <c r="AA15" s="12"/>
      <c r="AB15" s="208"/>
      <c r="AC15" s="207"/>
    </row>
    <row r="16" spans="1:30" ht="15.75" customHeight="1">
      <c r="A16" s="192"/>
      <c r="B16" s="238" t="s">
        <v>45</v>
      </c>
      <c r="C16" s="589" t="s">
        <v>13</v>
      </c>
      <c r="D16" s="590"/>
      <c r="E16" s="241" t="s">
        <v>17</v>
      </c>
      <c r="F16" s="239" t="s">
        <v>18</v>
      </c>
      <c r="G16" s="240" t="s">
        <v>19</v>
      </c>
      <c r="H16" s="241"/>
      <c r="I16" s="241" t="s">
        <v>20</v>
      </c>
      <c r="J16" s="241"/>
      <c r="K16" s="241"/>
      <c r="L16" s="241" t="s">
        <v>21</v>
      </c>
      <c r="M16" s="241"/>
      <c r="N16" s="241"/>
      <c r="O16" s="241" t="s">
        <v>22</v>
      </c>
      <c r="P16" s="241"/>
      <c r="Q16" s="241"/>
      <c r="R16" s="241" t="s">
        <v>23</v>
      </c>
      <c r="S16" s="241"/>
      <c r="T16" s="241"/>
      <c r="U16" s="241" t="s">
        <v>24</v>
      </c>
      <c r="V16" s="241"/>
      <c r="W16" s="241" t="s">
        <v>3</v>
      </c>
      <c r="X16" s="242" t="s">
        <v>25</v>
      </c>
      <c r="Y16" s="241" t="s">
        <v>14</v>
      </c>
      <c r="Z16" s="589" t="s">
        <v>55</v>
      </c>
      <c r="AA16" s="592"/>
      <c r="AB16" s="219"/>
      <c r="AC16" s="207"/>
    </row>
    <row r="17" spans="1:29" ht="15.75" customHeight="1">
      <c r="A17" s="192"/>
      <c r="B17" s="244" t="s">
        <v>46</v>
      </c>
      <c r="C17" s="245"/>
      <c r="D17" s="247"/>
      <c r="E17" s="246" t="s">
        <v>16</v>
      </c>
      <c r="F17" s="245" t="s">
        <v>16</v>
      </c>
      <c r="G17" s="247" t="s">
        <v>16</v>
      </c>
      <c r="H17" s="246"/>
      <c r="I17" s="246" t="s">
        <v>16</v>
      </c>
      <c r="J17" s="246"/>
      <c r="K17" s="246"/>
      <c r="L17" s="246" t="s">
        <v>16</v>
      </c>
      <c r="M17" s="246"/>
      <c r="N17" s="246"/>
      <c r="O17" s="246" t="s">
        <v>16</v>
      </c>
      <c r="P17" s="246"/>
      <c r="Q17" s="246"/>
      <c r="R17" s="246" t="s">
        <v>16</v>
      </c>
      <c r="S17" s="246"/>
      <c r="T17" s="246"/>
      <c r="U17" s="246" t="s">
        <v>16</v>
      </c>
      <c r="V17" s="246"/>
      <c r="W17" s="246" t="s">
        <v>15</v>
      </c>
      <c r="X17" s="249" t="s">
        <v>26</v>
      </c>
      <c r="Y17" s="246"/>
      <c r="Z17" s="593" t="s">
        <v>56</v>
      </c>
      <c r="AA17" s="594"/>
      <c r="AB17" s="219"/>
      <c r="AC17" s="207"/>
    </row>
    <row r="18" spans="1:29" ht="15.75" customHeight="1">
      <c r="A18" s="192"/>
      <c r="B18" s="450"/>
      <c r="C18" s="293">
        <v>2</v>
      </c>
      <c r="D18" s="294" t="s">
        <v>83</v>
      </c>
      <c r="E18" s="283" t="s">
        <v>84</v>
      </c>
      <c r="F18" s="296">
        <v>10</v>
      </c>
      <c r="G18" s="297">
        <v>150</v>
      </c>
      <c r="H18" s="600">
        <v>60</v>
      </c>
      <c r="I18" s="599"/>
      <c r="J18" s="599"/>
      <c r="K18" s="599">
        <v>60</v>
      </c>
      <c r="L18" s="599"/>
      <c r="M18" s="599"/>
      <c r="N18" s="598">
        <v>150</v>
      </c>
      <c r="O18" s="598"/>
      <c r="P18" s="598"/>
      <c r="Q18" s="598">
        <v>500</v>
      </c>
      <c r="R18" s="598"/>
      <c r="S18" s="598"/>
      <c r="T18" s="599">
        <v>36</v>
      </c>
      <c r="U18" s="599"/>
      <c r="V18" s="599"/>
      <c r="W18" s="286">
        <v>1.25</v>
      </c>
      <c r="X18" s="337">
        <v>3.523136</v>
      </c>
      <c r="Y18" s="431"/>
      <c r="Z18" s="576">
        <f t="shared" ref="Z18:Z23" si="0">W18*Y18</f>
        <v>0</v>
      </c>
      <c r="AA18" s="577"/>
      <c r="AB18" s="219"/>
      <c r="AC18" s="207"/>
    </row>
    <row r="19" spans="1:29" ht="15.75" customHeight="1">
      <c r="A19" s="192"/>
      <c r="B19" s="453"/>
      <c r="C19" s="299" t="s">
        <v>85</v>
      </c>
      <c r="D19" s="300" t="s">
        <v>86</v>
      </c>
      <c r="E19" s="301" t="s">
        <v>84</v>
      </c>
      <c r="F19" s="302">
        <v>10</v>
      </c>
      <c r="G19" s="303">
        <v>150</v>
      </c>
      <c r="H19" s="597">
        <v>60</v>
      </c>
      <c r="I19" s="596"/>
      <c r="J19" s="596"/>
      <c r="K19" s="596">
        <v>60</v>
      </c>
      <c r="L19" s="596"/>
      <c r="M19" s="596"/>
      <c r="N19" s="596">
        <v>150</v>
      </c>
      <c r="O19" s="596"/>
      <c r="P19" s="596"/>
      <c r="Q19" s="596">
        <v>460</v>
      </c>
      <c r="R19" s="596"/>
      <c r="S19" s="596"/>
      <c r="T19" s="596">
        <v>36</v>
      </c>
      <c r="U19" s="596"/>
      <c r="V19" s="596"/>
      <c r="W19" s="304">
        <v>0.83</v>
      </c>
      <c r="X19" s="338">
        <v>3.8332530120481931</v>
      </c>
      <c r="Y19" s="432"/>
      <c r="Z19" s="570">
        <f t="shared" si="0"/>
        <v>0</v>
      </c>
      <c r="AA19" s="571"/>
      <c r="AB19" s="219"/>
      <c r="AC19" s="207"/>
    </row>
    <row r="20" spans="1:29" ht="15.75" customHeight="1">
      <c r="A20" s="192"/>
      <c r="B20" s="453"/>
      <c r="C20" s="299">
        <v>4</v>
      </c>
      <c r="D20" s="300" t="s">
        <v>83</v>
      </c>
      <c r="E20" s="301" t="s">
        <v>84</v>
      </c>
      <c r="F20" s="302">
        <v>10</v>
      </c>
      <c r="G20" s="303">
        <v>150</v>
      </c>
      <c r="H20" s="597">
        <v>60</v>
      </c>
      <c r="I20" s="596"/>
      <c r="J20" s="596"/>
      <c r="K20" s="596">
        <v>60</v>
      </c>
      <c r="L20" s="596"/>
      <c r="M20" s="596"/>
      <c r="N20" s="596">
        <v>200</v>
      </c>
      <c r="O20" s="596"/>
      <c r="P20" s="596"/>
      <c r="Q20" s="596">
        <v>500</v>
      </c>
      <c r="R20" s="596"/>
      <c r="S20" s="596"/>
      <c r="T20" s="596">
        <v>36</v>
      </c>
      <c r="U20" s="596"/>
      <c r="V20" s="596"/>
      <c r="W20" s="304">
        <v>1.25</v>
      </c>
      <c r="X20" s="338">
        <v>3.7189760000000001</v>
      </c>
      <c r="Y20" s="432"/>
      <c r="Z20" s="570">
        <f t="shared" si="0"/>
        <v>0</v>
      </c>
      <c r="AA20" s="571"/>
      <c r="AB20" s="219"/>
      <c r="AC20" s="207"/>
    </row>
    <row r="21" spans="1:29" ht="15.75" customHeight="1">
      <c r="A21" s="192"/>
      <c r="B21" s="453"/>
      <c r="C21" s="299">
        <v>5</v>
      </c>
      <c r="D21" s="300" t="s">
        <v>83</v>
      </c>
      <c r="E21" s="301" t="s">
        <v>84</v>
      </c>
      <c r="F21" s="302">
        <v>12</v>
      </c>
      <c r="G21" s="303">
        <v>150</v>
      </c>
      <c r="H21" s="597">
        <v>75</v>
      </c>
      <c r="I21" s="596"/>
      <c r="J21" s="596"/>
      <c r="K21" s="596">
        <v>60</v>
      </c>
      <c r="L21" s="596"/>
      <c r="M21" s="596"/>
      <c r="N21" s="596">
        <v>150</v>
      </c>
      <c r="O21" s="596"/>
      <c r="P21" s="596"/>
      <c r="Q21" s="596">
        <v>600</v>
      </c>
      <c r="R21" s="596"/>
      <c r="S21" s="596"/>
      <c r="T21" s="596">
        <v>44</v>
      </c>
      <c r="U21" s="596"/>
      <c r="V21" s="596"/>
      <c r="W21" s="304">
        <v>1.25</v>
      </c>
      <c r="X21" s="338">
        <v>5.5064960000000003</v>
      </c>
      <c r="Y21" s="432"/>
      <c r="Z21" s="570">
        <f t="shared" si="0"/>
        <v>0</v>
      </c>
      <c r="AA21" s="571"/>
      <c r="AB21" s="219"/>
      <c r="AC21" s="207"/>
    </row>
    <row r="22" spans="1:29" ht="15.75" customHeight="1">
      <c r="A22" s="192"/>
      <c r="B22" s="453"/>
      <c r="C22" s="299" t="s">
        <v>87</v>
      </c>
      <c r="D22" s="300" t="s">
        <v>86</v>
      </c>
      <c r="E22" s="301" t="s">
        <v>84</v>
      </c>
      <c r="F22" s="302">
        <v>12</v>
      </c>
      <c r="G22" s="303">
        <v>150</v>
      </c>
      <c r="H22" s="597">
        <v>75</v>
      </c>
      <c r="I22" s="596"/>
      <c r="J22" s="596"/>
      <c r="K22" s="596">
        <v>60</v>
      </c>
      <c r="L22" s="596"/>
      <c r="M22" s="596"/>
      <c r="N22" s="596">
        <v>150</v>
      </c>
      <c r="O22" s="596"/>
      <c r="P22" s="596"/>
      <c r="Q22" s="596">
        <v>460</v>
      </c>
      <c r="R22" s="596"/>
      <c r="S22" s="596"/>
      <c r="T22" s="596">
        <v>44</v>
      </c>
      <c r="U22" s="596"/>
      <c r="V22" s="596"/>
      <c r="W22" s="304">
        <v>0.83</v>
      </c>
      <c r="X22" s="338">
        <v>5.39</v>
      </c>
      <c r="Y22" s="432"/>
      <c r="Z22" s="570">
        <f t="shared" si="0"/>
        <v>0</v>
      </c>
      <c r="AA22" s="571"/>
      <c r="AB22" s="219"/>
      <c r="AC22" s="207"/>
    </row>
    <row r="23" spans="1:29" ht="15.75" customHeight="1">
      <c r="A23" s="192"/>
      <c r="B23" s="454"/>
      <c r="C23" s="305">
        <v>6</v>
      </c>
      <c r="D23" s="306" t="s">
        <v>83</v>
      </c>
      <c r="E23" s="307" t="s">
        <v>84</v>
      </c>
      <c r="F23" s="308">
        <v>12</v>
      </c>
      <c r="G23" s="309">
        <v>150</v>
      </c>
      <c r="H23" s="628">
        <v>75</v>
      </c>
      <c r="I23" s="611"/>
      <c r="J23" s="611"/>
      <c r="K23" s="611">
        <v>60</v>
      </c>
      <c r="L23" s="611"/>
      <c r="M23" s="611"/>
      <c r="N23" s="611">
        <v>250</v>
      </c>
      <c r="O23" s="611"/>
      <c r="P23" s="611"/>
      <c r="Q23" s="611">
        <v>600</v>
      </c>
      <c r="R23" s="611"/>
      <c r="S23" s="611"/>
      <c r="T23" s="611">
        <v>44</v>
      </c>
      <c r="U23" s="611"/>
      <c r="V23" s="611"/>
      <c r="W23" s="310">
        <v>1.25</v>
      </c>
      <c r="X23" s="339">
        <v>6.0709759999999999</v>
      </c>
      <c r="Y23" s="433"/>
      <c r="Z23" s="572">
        <f t="shared" si="0"/>
        <v>0</v>
      </c>
      <c r="AA23" s="573"/>
      <c r="AB23" s="219"/>
      <c r="AC23" s="210" t="s">
        <v>128</v>
      </c>
    </row>
    <row r="24" spans="1:29" ht="15.75" customHeight="1">
      <c r="A24" s="192"/>
      <c r="B24" s="233"/>
      <c r="C24" s="233"/>
      <c r="D24" s="220"/>
      <c r="E24" s="73"/>
      <c r="F24" s="73"/>
      <c r="G24" s="73"/>
      <c r="H24" s="223"/>
      <c r="I24" s="223"/>
      <c r="J24" s="223"/>
      <c r="K24" s="223"/>
      <c r="L24" s="223"/>
      <c r="M24" s="223"/>
      <c r="N24" s="223"/>
      <c r="O24" s="223"/>
      <c r="P24" s="223"/>
      <c r="Q24" s="223"/>
      <c r="R24" s="223"/>
      <c r="S24" s="223"/>
      <c r="T24" s="223"/>
      <c r="U24" s="223"/>
      <c r="V24" s="223"/>
      <c r="W24" s="223"/>
      <c r="X24" s="72"/>
      <c r="Y24" s="226"/>
      <c r="Z24" s="226"/>
      <c r="AA24" s="226"/>
      <c r="AB24" s="219"/>
      <c r="AC24" s="207"/>
    </row>
    <row r="25" spans="1:29" ht="33" customHeight="1">
      <c r="A25" s="192"/>
      <c r="B25" s="220"/>
      <c r="C25" s="220"/>
      <c r="D25" s="220"/>
      <c r="E25" s="73"/>
      <c r="F25" s="73"/>
      <c r="G25" s="73"/>
      <c r="H25" s="223"/>
      <c r="I25" s="223"/>
      <c r="J25" s="223"/>
      <c r="K25" s="223"/>
      <c r="L25" s="223"/>
      <c r="M25" s="223"/>
      <c r="N25" s="223"/>
      <c r="O25" s="223"/>
      <c r="P25" s="223"/>
      <c r="Q25" s="223"/>
      <c r="R25" s="223"/>
      <c r="S25" s="223"/>
      <c r="T25" s="223"/>
      <c r="U25" s="223"/>
      <c r="V25" s="223"/>
      <c r="W25" s="223"/>
      <c r="X25" s="72"/>
      <c r="Y25" s="226"/>
      <c r="Z25" s="226"/>
      <c r="AA25" s="226"/>
      <c r="AB25" s="219"/>
      <c r="AC25" s="207"/>
    </row>
    <row r="26" spans="1:29" ht="15.75" customHeight="1">
      <c r="A26" s="192"/>
      <c r="B26" s="211" t="s">
        <v>88</v>
      </c>
      <c r="C26" s="211"/>
      <c r="D26" s="220"/>
      <c r="E26" s="73"/>
      <c r="F26" s="73"/>
      <c r="G26" s="73"/>
      <c r="H26" s="223"/>
      <c r="I26" s="223"/>
      <c r="J26" s="223"/>
      <c r="K26" s="223"/>
      <c r="L26" s="223"/>
      <c r="M26" s="223"/>
      <c r="N26" s="223"/>
      <c r="O26" s="223"/>
      <c r="P26" s="223"/>
      <c r="Q26" s="223"/>
      <c r="R26" s="223"/>
      <c r="S26" s="223"/>
      <c r="T26" s="223"/>
      <c r="U26" s="223"/>
      <c r="V26" s="223"/>
      <c r="W26" s="234"/>
      <c r="X26" s="72"/>
      <c r="Y26" s="73"/>
      <c r="Z26" s="73"/>
      <c r="AA26" s="73"/>
      <c r="AB26" s="219"/>
      <c r="AC26" s="207"/>
    </row>
    <row r="27" spans="1:29" ht="15.75" customHeight="1">
      <c r="A27" s="192"/>
      <c r="B27" s="235" t="s">
        <v>90</v>
      </c>
      <c r="C27" s="235"/>
      <c r="D27" s="236"/>
      <c r="E27" s="237"/>
      <c r="F27" s="234"/>
      <c r="G27" s="234"/>
      <c r="H27" s="234"/>
      <c r="I27" s="234"/>
      <c r="J27" s="234"/>
      <c r="K27" s="234"/>
      <c r="L27" s="234"/>
      <c r="M27" s="234"/>
      <c r="N27" s="234"/>
      <c r="O27" s="234"/>
      <c r="P27" s="234"/>
      <c r="Q27" s="234"/>
      <c r="R27" s="234"/>
      <c r="S27" s="234"/>
      <c r="T27" s="234"/>
      <c r="U27" s="234"/>
      <c r="V27" s="234"/>
      <c r="W27" s="234"/>
      <c r="X27" s="234"/>
      <c r="Y27" s="234"/>
      <c r="Z27" s="227"/>
      <c r="AA27" s="227"/>
      <c r="AB27" s="227"/>
      <c r="AC27" s="207"/>
    </row>
    <row r="28" spans="1:29" ht="5.25" customHeight="1">
      <c r="A28" s="192"/>
      <c r="B28" s="234"/>
      <c r="C28" s="234"/>
      <c r="D28" s="234"/>
      <c r="E28" s="334"/>
      <c r="F28" s="234"/>
      <c r="G28" s="234"/>
      <c r="H28" s="234"/>
      <c r="I28" s="234"/>
      <c r="J28" s="234"/>
      <c r="K28" s="234"/>
      <c r="L28" s="234"/>
      <c r="M28" s="234"/>
      <c r="N28" s="234"/>
      <c r="O28" s="234"/>
      <c r="P28" s="234"/>
      <c r="Q28" s="234"/>
      <c r="R28" s="234"/>
      <c r="S28" s="234"/>
      <c r="T28" s="234"/>
      <c r="U28" s="234"/>
      <c r="V28" s="234"/>
      <c r="W28" s="234"/>
      <c r="X28" s="234"/>
      <c r="Y28" s="234"/>
      <c r="Z28" s="228"/>
      <c r="AA28" s="229"/>
      <c r="AB28" s="219"/>
      <c r="AC28" s="207"/>
    </row>
    <row r="29" spans="1:29" ht="15.75" customHeight="1">
      <c r="A29" s="192"/>
      <c r="B29" s="238" t="s">
        <v>45</v>
      </c>
      <c r="C29" s="589" t="s">
        <v>13</v>
      </c>
      <c r="D29" s="590"/>
      <c r="E29" s="241" t="s">
        <v>17</v>
      </c>
      <c r="F29" s="239" t="s">
        <v>18</v>
      </c>
      <c r="G29" s="240" t="s">
        <v>19</v>
      </c>
      <c r="H29" s="608" t="s">
        <v>103</v>
      </c>
      <c r="I29" s="608"/>
      <c r="J29" s="608" t="s">
        <v>102</v>
      </c>
      <c r="K29" s="608"/>
      <c r="L29" s="618" t="s">
        <v>22</v>
      </c>
      <c r="M29" s="618"/>
      <c r="N29" s="618" t="s">
        <v>23</v>
      </c>
      <c r="O29" s="618"/>
      <c r="P29" s="618"/>
      <c r="Q29" s="608" t="s">
        <v>101</v>
      </c>
      <c r="R29" s="608"/>
      <c r="S29" s="618" t="s">
        <v>98</v>
      </c>
      <c r="T29" s="618"/>
      <c r="U29" s="618" t="s">
        <v>24</v>
      </c>
      <c r="V29" s="618"/>
      <c r="W29" s="241" t="s">
        <v>3</v>
      </c>
      <c r="X29" s="242" t="s">
        <v>25</v>
      </c>
      <c r="Y29" s="241" t="s">
        <v>14</v>
      </c>
      <c r="Z29" s="589" t="s">
        <v>55</v>
      </c>
      <c r="AA29" s="592"/>
      <c r="AB29" s="219"/>
      <c r="AC29" s="207"/>
    </row>
    <row r="30" spans="1:29" ht="15.75" customHeight="1">
      <c r="A30" s="192"/>
      <c r="B30" s="244" t="s">
        <v>46</v>
      </c>
      <c r="C30" s="245"/>
      <c r="D30" s="247"/>
      <c r="E30" s="246" t="s">
        <v>16</v>
      </c>
      <c r="F30" s="245" t="s">
        <v>16</v>
      </c>
      <c r="G30" s="247" t="s">
        <v>16</v>
      </c>
      <c r="H30" s="627" t="s">
        <v>16</v>
      </c>
      <c r="I30" s="627"/>
      <c r="J30" s="627" t="s">
        <v>16</v>
      </c>
      <c r="K30" s="627"/>
      <c r="L30" s="619" t="s">
        <v>16</v>
      </c>
      <c r="M30" s="619"/>
      <c r="N30" s="619" t="s">
        <v>16</v>
      </c>
      <c r="O30" s="619"/>
      <c r="P30" s="619"/>
      <c r="Q30" s="639" t="s">
        <v>16</v>
      </c>
      <c r="R30" s="639"/>
      <c r="S30" s="619" t="s">
        <v>16</v>
      </c>
      <c r="T30" s="619"/>
      <c r="U30" s="619" t="s">
        <v>16</v>
      </c>
      <c r="V30" s="619"/>
      <c r="W30" s="246" t="s">
        <v>15</v>
      </c>
      <c r="X30" s="249" t="s">
        <v>26</v>
      </c>
      <c r="Y30" s="246"/>
      <c r="Z30" s="593" t="s">
        <v>56</v>
      </c>
      <c r="AA30" s="594"/>
      <c r="AB30" s="219"/>
      <c r="AC30" s="207"/>
    </row>
    <row r="31" spans="1:29" ht="15.75" customHeight="1">
      <c r="A31" s="192"/>
      <c r="B31" s="519"/>
      <c r="C31" s="520">
        <v>76</v>
      </c>
      <c r="D31" s="521" t="s">
        <v>91</v>
      </c>
      <c r="E31" s="522">
        <v>240</v>
      </c>
      <c r="F31" s="523">
        <v>12</v>
      </c>
      <c r="G31" s="524">
        <v>150</v>
      </c>
      <c r="H31" s="612">
        <v>205</v>
      </c>
      <c r="I31" s="612"/>
      <c r="J31" s="622">
        <v>180</v>
      </c>
      <c r="K31" s="622"/>
      <c r="L31" s="622">
        <v>150</v>
      </c>
      <c r="M31" s="622"/>
      <c r="N31" s="609">
        <v>600</v>
      </c>
      <c r="O31" s="609"/>
      <c r="P31" s="609"/>
      <c r="Q31" s="605">
        <v>75</v>
      </c>
      <c r="R31" s="605"/>
      <c r="S31" s="609">
        <v>55</v>
      </c>
      <c r="T31" s="609"/>
      <c r="U31" s="606">
        <v>36</v>
      </c>
      <c r="V31" s="606"/>
      <c r="W31" s="525">
        <v>1.25</v>
      </c>
      <c r="X31" s="527">
        <v>10.210000000000001</v>
      </c>
      <c r="Y31" s="526"/>
      <c r="Z31" s="601">
        <f t="shared" ref="Z31:Z35" si="1">W31*Y31</f>
        <v>0</v>
      </c>
      <c r="AA31" s="602"/>
      <c r="AB31" s="219"/>
      <c r="AC31" s="207"/>
    </row>
    <row r="32" spans="1:29" ht="15.75" customHeight="1">
      <c r="A32" s="192"/>
      <c r="B32" s="519"/>
      <c r="C32" s="520" t="s">
        <v>168</v>
      </c>
      <c r="D32" s="521" t="s">
        <v>100</v>
      </c>
      <c r="E32" s="522">
        <v>240</v>
      </c>
      <c r="F32" s="523">
        <v>12</v>
      </c>
      <c r="G32" s="524">
        <v>150</v>
      </c>
      <c r="H32" s="612">
        <v>205</v>
      </c>
      <c r="I32" s="612"/>
      <c r="J32" s="622">
        <v>180</v>
      </c>
      <c r="K32" s="622"/>
      <c r="L32" s="622">
        <v>150</v>
      </c>
      <c r="M32" s="622"/>
      <c r="N32" s="609">
        <v>600</v>
      </c>
      <c r="O32" s="609"/>
      <c r="P32" s="609"/>
      <c r="Q32" s="605">
        <v>75</v>
      </c>
      <c r="R32" s="605"/>
      <c r="S32" s="609">
        <v>55</v>
      </c>
      <c r="T32" s="609"/>
      <c r="U32" s="606">
        <v>36</v>
      </c>
      <c r="V32" s="606"/>
      <c r="W32" s="525">
        <v>0.83</v>
      </c>
      <c r="X32" s="348">
        <v>9.58</v>
      </c>
      <c r="Y32" s="526"/>
      <c r="Z32" s="601">
        <f t="shared" si="1"/>
        <v>0</v>
      </c>
      <c r="AA32" s="602"/>
      <c r="AB32" s="219"/>
      <c r="AC32" s="207"/>
    </row>
    <row r="33" spans="1:29" ht="15.75" customHeight="1">
      <c r="A33" s="192"/>
      <c r="B33" s="468"/>
      <c r="C33" s="340">
        <v>78</v>
      </c>
      <c r="D33" s="341" t="s">
        <v>91</v>
      </c>
      <c r="E33" s="342">
        <v>270</v>
      </c>
      <c r="F33" s="343">
        <v>12</v>
      </c>
      <c r="G33" s="344">
        <v>150</v>
      </c>
      <c r="H33" s="613">
        <v>230</v>
      </c>
      <c r="I33" s="613"/>
      <c r="J33" s="623">
        <v>210</v>
      </c>
      <c r="K33" s="623"/>
      <c r="L33" s="623">
        <v>150</v>
      </c>
      <c r="M33" s="623"/>
      <c r="N33" s="610">
        <v>600</v>
      </c>
      <c r="O33" s="610"/>
      <c r="P33" s="610"/>
      <c r="Q33" s="637">
        <v>75</v>
      </c>
      <c r="R33" s="637"/>
      <c r="S33" s="610">
        <v>80</v>
      </c>
      <c r="T33" s="610"/>
      <c r="U33" s="607">
        <v>36</v>
      </c>
      <c r="V33" s="607"/>
      <c r="W33" s="345">
        <v>1.25</v>
      </c>
      <c r="X33" s="346">
        <v>10.81</v>
      </c>
      <c r="Y33" s="434"/>
      <c r="Z33" s="603">
        <f t="shared" si="1"/>
        <v>0</v>
      </c>
      <c r="AA33" s="604"/>
      <c r="AB33" s="219"/>
      <c r="AC33" s="207"/>
    </row>
    <row r="34" spans="1:29" ht="15.75" customHeight="1">
      <c r="A34" s="192"/>
      <c r="B34" s="450"/>
      <c r="C34" s="281" t="s">
        <v>99</v>
      </c>
      <c r="D34" s="282" t="s">
        <v>100</v>
      </c>
      <c r="E34" s="329">
        <v>270</v>
      </c>
      <c r="F34" s="284">
        <v>12</v>
      </c>
      <c r="G34" s="285">
        <v>150</v>
      </c>
      <c r="H34" s="626">
        <v>230</v>
      </c>
      <c r="I34" s="626"/>
      <c r="J34" s="624">
        <v>210</v>
      </c>
      <c r="K34" s="624"/>
      <c r="L34" s="624">
        <v>150</v>
      </c>
      <c r="M34" s="624"/>
      <c r="N34" s="617">
        <v>460</v>
      </c>
      <c r="O34" s="617"/>
      <c r="P34" s="617"/>
      <c r="Q34" s="638">
        <v>75</v>
      </c>
      <c r="R34" s="638"/>
      <c r="S34" s="617">
        <v>80</v>
      </c>
      <c r="T34" s="617"/>
      <c r="U34" s="615">
        <v>36</v>
      </c>
      <c r="V34" s="615"/>
      <c r="W34" s="347">
        <v>0.83</v>
      </c>
      <c r="X34" s="348">
        <v>10.3</v>
      </c>
      <c r="Y34" s="435"/>
      <c r="Z34" s="566">
        <f t="shared" si="1"/>
        <v>0</v>
      </c>
      <c r="AA34" s="567"/>
      <c r="AB34" s="219"/>
      <c r="AC34" s="207"/>
    </row>
    <row r="35" spans="1:29" ht="15.75" customHeight="1">
      <c r="A35" s="192"/>
      <c r="B35" s="454"/>
      <c r="C35" s="305">
        <v>79</v>
      </c>
      <c r="D35" s="306" t="s">
        <v>91</v>
      </c>
      <c r="E35" s="277">
        <v>270</v>
      </c>
      <c r="F35" s="308">
        <v>12</v>
      </c>
      <c r="G35" s="309">
        <v>150</v>
      </c>
      <c r="H35" s="620">
        <v>230</v>
      </c>
      <c r="I35" s="620"/>
      <c r="J35" s="621">
        <v>210</v>
      </c>
      <c r="K35" s="621"/>
      <c r="L35" s="621">
        <v>250</v>
      </c>
      <c r="M35" s="621"/>
      <c r="N35" s="616">
        <v>600</v>
      </c>
      <c r="O35" s="616"/>
      <c r="P35" s="616"/>
      <c r="Q35" s="640">
        <v>75</v>
      </c>
      <c r="R35" s="640"/>
      <c r="S35" s="616">
        <v>80</v>
      </c>
      <c r="T35" s="616"/>
      <c r="U35" s="614">
        <v>36</v>
      </c>
      <c r="V35" s="614"/>
      <c r="W35" s="349">
        <v>1.25</v>
      </c>
      <c r="X35" s="350">
        <v>11.94</v>
      </c>
      <c r="Y35" s="436"/>
      <c r="Z35" s="572">
        <f t="shared" si="1"/>
        <v>0</v>
      </c>
      <c r="AA35" s="573"/>
      <c r="AB35" s="219"/>
      <c r="AC35" s="210" t="s">
        <v>128</v>
      </c>
    </row>
    <row r="36" spans="1:29" ht="15.75" customHeight="1">
      <c r="A36" s="192"/>
      <c r="B36" s="233"/>
      <c r="C36" s="233"/>
      <c r="D36" s="220"/>
      <c r="E36" s="73"/>
      <c r="F36" s="73"/>
      <c r="G36" s="73"/>
      <c r="H36" s="223"/>
      <c r="I36" s="223"/>
      <c r="J36" s="223"/>
      <c r="K36" s="223"/>
      <c r="L36" s="223"/>
      <c r="M36" s="223"/>
      <c r="N36" s="223"/>
      <c r="O36" s="223"/>
      <c r="P36" s="223"/>
      <c r="Q36" s="223"/>
      <c r="R36" s="223"/>
      <c r="S36" s="223"/>
      <c r="T36" s="223"/>
      <c r="U36" s="223"/>
      <c r="V36" s="223"/>
      <c r="W36" s="223"/>
      <c r="X36" s="72"/>
      <c r="Y36" s="226"/>
      <c r="Z36" s="226"/>
      <c r="AA36" s="226"/>
      <c r="AB36" s="219"/>
      <c r="AC36" s="207"/>
    </row>
    <row r="37" spans="1:29" ht="33" customHeight="1">
      <c r="A37" s="192"/>
      <c r="B37" s="220"/>
      <c r="C37" s="220"/>
      <c r="D37" s="220"/>
      <c r="E37" s="73"/>
      <c r="F37" s="73"/>
      <c r="G37" s="73"/>
      <c r="H37" s="223"/>
      <c r="I37" s="223"/>
      <c r="J37" s="223"/>
      <c r="K37" s="223"/>
      <c r="L37" s="223"/>
      <c r="M37" s="223"/>
      <c r="N37" s="223"/>
      <c r="O37" s="223"/>
      <c r="P37" s="223"/>
      <c r="Q37" s="223"/>
      <c r="R37" s="223"/>
      <c r="S37" s="223"/>
      <c r="T37" s="223"/>
      <c r="U37" s="223"/>
      <c r="V37" s="223"/>
      <c r="W37" s="223"/>
      <c r="X37" s="72"/>
      <c r="Y37" s="226"/>
      <c r="Z37" s="226"/>
      <c r="AA37" s="226"/>
      <c r="AB37" s="219"/>
      <c r="AC37" s="207"/>
    </row>
    <row r="38" spans="1:29" ht="15.75" customHeight="1">
      <c r="A38" s="192"/>
      <c r="B38" s="211" t="s">
        <v>92</v>
      </c>
      <c r="C38" s="211"/>
      <c r="D38" s="220"/>
      <c r="E38" s="73"/>
      <c r="F38" s="73"/>
      <c r="G38" s="73"/>
      <c r="H38" s="223"/>
      <c r="I38" s="223"/>
      <c r="J38" s="223"/>
      <c r="K38" s="223"/>
      <c r="L38" s="223"/>
      <c r="M38" s="223"/>
      <c r="N38" s="223"/>
      <c r="O38" s="223"/>
      <c r="P38" s="223"/>
      <c r="Q38" s="223"/>
      <c r="R38" s="223"/>
      <c r="S38" s="223"/>
      <c r="T38" s="223"/>
      <c r="U38" s="223"/>
      <c r="V38" s="223"/>
      <c r="W38" s="234"/>
      <c r="X38" s="72"/>
      <c r="Y38" s="73"/>
      <c r="Z38" s="73"/>
      <c r="AA38" s="73"/>
      <c r="AB38" s="219"/>
      <c r="AC38" s="207"/>
    </row>
    <row r="39" spans="1:29" ht="15.75" customHeight="1">
      <c r="A39" s="192"/>
      <c r="B39" s="235" t="s">
        <v>67</v>
      </c>
      <c r="C39" s="235"/>
      <c r="D39" s="236"/>
      <c r="E39" s="237"/>
      <c r="F39" s="234"/>
      <c r="G39" s="234"/>
      <c r="H39" s="234"/>
      <c r="I39" s="234"/>
      <c r="J39" s="234"/>
      <c r="K39" s="234"/>
      <c r="L39" s="234"/>
      <c r="M39" s="234"/>
      <c r="N39" s="234"/>
      <c r="O39" s="234"/>
      <c r="P39" s="234"/>
      <c r="Q39" s="234"/>
      <c r="R39" s="234"/>
      <c r="S39" s="234"/>
      <c r="T39" s="234"/>
      <c r="U39" s="234"/>
      <c r="V39" s="234"/>
      <c r="W39" s="234"/>
      <c r="X39" s="234"/>
      <c r="Y39" s="234"/>
      <c r="Z39" s="227"/>
      <c r="AA39" s="227"/>
      <c r="AB39" s="227"/>
      <c r="AC39" s="207"/>
    </row>
    <row r="40" spans="1:29" ht="5.25" customHeight="1">
      <c r="A40" s="192"/>
      <c r="B40" s="234"/>
      <c r="C40" s="234"/>
      <c r="D40" s="234"/>
      <c r="E40" s="334"/>
      <c r="F40" s="234"/>
      <c r="G40" s="234"/>
      <c r="H40" s="234"/>
      <c r="I40" s="234"/>
      <c r="J40" s="234"/>
      <c r="K40" s="234"/>
      <c r="L40" s="234"/>
      <c r="M40" s="234"/>
      <c r="N40" s="234"/>
      <c r="O40" s="234"/>
      <c r="P40" s="234"/>
      <c r="Q40" s="234"/>
      <c r="R40" s="234"/>
      <c r="S40" s="234"/>
      <c r="T40" s="234"/>
      <c r="U40" s="234"/>
      <c r="V40" s="234"/>
      <c r="W40" s="234"/>
      <c r="X40" s="234"/>
      <c r="Y40" s="234"/>
      <c r="Z40" s="228"/>
      <c r="AA40" s="229"/>
      <c r="AB40" s="219"/>
      <c r="AC40" s="207"/>
    </row>
    <row r="41" spans="1:29" ht="15.75" customHeight="1">
      <c r="A41" s="192"/>
      <c r="B41" s="238" t="s">
        <v>45</v>
      </c>
      <c r="C41" s="589" t="s">
        <v>13</v>
      </c>
      <c r="D41" s="590"/>
      <c r="E41" s="241" t="s">
        <v>17</v>
      </c>
      <c r="F41" s="239" t="s">
        <v>18</v>
      </c>
      <c r="G41" s="240" t="s">
        <v>19</v>
      </c>
      <c r="H41" s="241"/>
      <c r="I41" s="241" t="s">
        <v>20</v>
      </c>
      <c r="J41" s="241"/>
      <c r="K41" s="241"/>
      <c r="L41" s="241" t="s">
        <v>21</v>
      </c>
      <c r="M41" s="241"/>
      <c r="N41" s="241"/>
      <c r="O41" s="241" t="s">
        <v>22</v>
      </c>
      <c r="P41" s="241"/>
      <c r="Q41" s="241"/>
      <c r="R41" s="241" t="s">
        <v>23</v>
      </c>
      <c r="S41" s="241"/>
      <c r="T41" s="241"/>
      <c r="U41" s="241" t="s">
        <v>24</v>
      </c>
      <c r="V41" s="241"/>
      <c r="W41" s="241" t="s">
        <v>3</v>
      </c>
      <c r="X41" s="242" t="s">
        <v>25</v>
      </c>
      <c r="Y41" s="241" t="s">
        <v>14</v>
      </c>
      <c r="Z41" s="589" t="s">
        <v>55</v>
      </c>
      <c r="AA41" s="592"/>
      <c r="AB41" s="219"/>
      <c r="AC41" s="207"/>
    </row>
    <row r="42" spans="1:29" ht="15.75" customHeight="1">
      <c r="A42" s="192"/>
      <c r="B42" s="244" t="s">
        <v>46</v>
      </c>
      <c r="C42" s="245"/>
      <c r="D42" s="247"/>
      <c r="E42" s="246" t="s">
        <v>16</v>
      </c>
      <c r="F42" s="245" t="s">
        <v>16</v>
      </c>
      <c r="G42" s="247" t="s">
        <v>16</v>
      </c>
      <c r="H42" s="246"/>
      <c r="I42" s="246" t="s">
        <v>16</v>
      </c>
      <c r="J42" s="246"/>
      <c r="K42" s="246"/>
      <c r="L42" s="246" t="s">
        <v>16</v>
      </c>
      <c r="M42" s="246"/>
      <c r="N42" s="246"/>
      <c r="O42" s="246" t="s">
        <v>16</v>
      </c>
      <c r="P42" s="246"/>
      <c r="Q42" s="246"/>
      <c r="R42" s="246" t="s">
        <v>16</v>
      </c>
      <c r="S42" s="246"/>
      <c r="T42" s="246"/>
      <c r="U42" s="246" t="s">
        <v>16</v>
      </c>
      <c r="V42" s="246"/>
      <c r="W42" s="246" t="s">
        <v>15</v>
      </c>
      <c r="X42" s="249" t="s">
        <v>26</v>
      </c>
      <c r="Y42" s="246"/>
      <c r="Z42" s="593" t="s">
        <v>56</v>
      </c>
      <c r="AA42" s="594"/>
      <c r="AB42" s="219"/>
      <c r="AC42" s="207"/>
    </row>
    <row r="43" spans="1:29" ht="15.75" customHeight="1">
      <c r="A43" s="192"/>
      <c r="B43" s="452"/>
      <c r="C43" s="293">
        <v>80</v>
      </c>
      <c r="D43" s="294" t="s">
        <v>93</v>
      </c>
      <c r="E43" s="271">
        <v>180</v>
      </c>
      <c r="F43" s="296">
        <v>10</v>
      </c>
      <c r="G43" s="297">
        <v>200</v>
      </c>
      <c r="H43" s="630">
        <v>145</v>
      </c>
      <c r="I43" s="630"/>
      <c r="J43" s="630"/>
      <c r="K43" s="630">
        <v>120</v>
      </c>
      <c r="L43" s="630"/>
      <c r="M43" s="630"/>
      <c r="N43" s="625">
        <v>150</v>
      </c>
      <c r="O43" s="625"/>
      <c r="P43" s="625"/>
      <c r="Q43" s="625">
        <v>180</v>
      </c>
      <c r="R43" s="625"/>
      <c r="S43" s="625"/>
      <c r="T43" s="630">
        <v>36</v>
      </c>
      <c r="U43" s="630"/>
      <c r="V43" s="630"/>
      <c r="W43" s="351">
        <v>1.25</v>
      </c>
      <c r="X43" s="352">
        <v>3.91</v>
      </c>
      <c r="Y43" s="437"/>
      <c r="Z43" s="576">
        <f>W43*Y43</f>
        <v>0</v>
      </c>
      <c r="AA43" s="577"/>
      <c r="AB43" s="219"/>
      <c r="AC43" s="207"/>
    </row>
    <row r="44" spans="1:29" ht="15.75" customHeight="1">
      <c r="A44" s="192"/>
      <c r="B44" s="454"/>
      <c r="C44" s="305" t="s">
        <v>94</v>
      </c>
      <c r="D44" s="306" t="s">
        <v>95</v>
      </c>
      <c r="E44" s="277">
        <v>180</v>
      </c>
      <c r="F44" s="308">
        <v>10</v>
      </c>
      <c r="G44" s="309">
        <v>200</v>
      </c>
      <c r="H44" s="614">
        <v>145</v>
      </c>
      <c r="I44" s="614"/>
      <c r="J44" s="614"/>
      <c r="K44" s="614">
        <v>120</v>
      </c>
      <c r="L44" s="614"/>
      <c r="M44" s="614"/>
      <c r="N44" s="616">
        <v>150</v>
      </c>
      <c r="O44" s="616"/>
      <c r="P44" s="616"/>
      <c r="Q44" s="616">
        <v>180</v>
      </c>
      <c r="R44" s="616"/>
      <c r="S44" s="616"/>
      <c r="T44" s="614">
        <v>36</v>
      </c>
      <c r="U44" s="614"/>
      <c r="V44" s="614"/>
      <c r="W44" s="349">
        <v>0.83</v>
      </c>
      <c r="X44" s="350">
        <v>4.6900000000000004</v>
      </c>
      <c r="Y44" s="436"/>
      <c r="Z44" s="572">
        <f>W44*Y44</f>
        <v>0</v>
      </c>
      <c r="AA44" s="573"/>
      <c r="AB44" s="219"/>
      <c r="AC44" s="210" t="s">
        <v>128</v>
      </c>
    </row>
    <row r="45" spans="1:29" ht="15.75" customHeight="1">
      <c r="A45" s="192"/>
      <c r="B45" s="220"/>
      <c r="C45" s="220"/>
      <c r="D45" s="220"/>
      <c r="E45" s="73"/>
      <c r="F45" s="73"/>
      <c r="G45" s="73"/>
      <c r="H45" s="223"/>
      <c r="I45" s="223"/>
      <c r="J45" s="223"/>
      <c r="K45" s="223"/>
      <c r="L45" s="73"/>
      <c r="M45" s="73"/>
      <c r="N45" s="73"/>
      <c r="O45" s="73"/>
      <c r="P45" s="73"/>
      <c r="Q45" s="73"/>
      <c r="R45" s="73"/>
      <c r="S45" s="73"/>
      <c r="T45" s="73"/>
      <c r="U45" s="223"/>
      <c r="V45" s="223"/>
      <c r="W45" s="231"/>
      <c r="X45" s="353"/>
      <c r="Y45" s="226"/>
      <c r="Z45" s="251"/>
      <c r="AA45" s="251"/>
      <c r="AB45" s="219"/>
      <c r="AC45" s="207"/>
    </row>
    <row r="46" spans="1:29" ht="33" customHeight="1">
      <c r="A46" s="192"/>
      <c r="B46" s="233"/>
      <c r="C46" s="233"/>
      <c r="D46" s="220"/>
      <c r="E46" s="73"/>
      <c r="F46" s="73"/>
      <c r="G46" s="73"/>
      <c r="H46" s="223"/>
      <c r="I46" s="223"/>
      <c r="J46" s="223"/>
      <c r="K46" s="223"/>
      <c r="L46" s="223"/>
      <c r="M46" s="223"/>
      <c r="N46" s="223"/>
      <c r="O46" s="223"/>
      <c r="P46" s="223"/>
      <c r="Q46" s="223"/>
      <c r="R46" s="223"/>
      <c r="S46" s="223"/>
      <c r="T46" s="223"/>
      <c r="U46" s="223"/>
      <c r="V46" s="223"/>
      <c r="W46" s="223"/>
      <c r="X46" s="72"/>
      <c r="Y46" s="226"/>
      <c r="Z46" s="226"/>
      <c r="AA46" s="226"/>
      <c r="AB46" s="219"/>
      <c r="AC46" s="207"/>
    </row>
    <row r="47" spans="1:29" ht="15.75" customHeight="1">
      <c r="A47" s="192"/>
      <c r="B47" s="211" t="s">
        <v>96</v>
      </c>
      <c r="C47" s="211"/>
      <c r="D47" s="220"/>
      <c r="E47" s="73"/>
      <c r="F47" s="73"/>
      <c r="G47" s="73"/>
      <c r="H47" s="223"/>
      <c r="I47" s="223"/>
      <c r="J47" s="223"/>
      <c r="K47" s="223"/>
      <c r="L47" s="223"/>
      <c r="M47" s="223"/>
      <c r="N47" s="223"/>
      <c r="O47" s="223"/>
      <c r="P47" s="223"/>
      <c r="Q47" s="223"/>
      <c r="R47" s="223"/>
      <c r="S47" s="223"/>
      <c r="T47" s="223"/>
      <c r="U47" s="223"/>
      <c r="V47" s="223"/>
      <c r="W47" s="234"/>
      <c r="X47" s="72"/>
      <c r="Y47" s="73"/>
      <c r="Z47" s="73"/>
      <c r="AA47" s="73"/>
      <c r="AB47" s="219"/>
      <c r="AC47" s="207"/>
    </row>
    <row r="48" spans="1:29" ht="15.75" customHeight="1">
      <c r="A48" s="192"/>
      <c r="B48" s="235" t="s">
        <v>67</v>
      </c>
      <c r="C48" s="235"/>
      <c r="D48" s="236"/>
      <c r="E48" s="237"/>
      <c r="F48" s="234"/>
      <c r="G48" s="234"/>
      <c r="H48" s="234"/>
      <c r="I48" s="234"/>
      <c r="J48" s="234"/>
      <c r="K48" s="234"/>
      <c r="L48" s="234"/>
      <c r="M48" s="234"/>
      <c r="N48" s="234"/>
      <c r="O48" s="234"/>
      <c r="P48" s="234"/>
      <c r="Q48" s="234"/>
      <c r="R48" s="234"/>
      <c r="S48" s="234"/>
      <c r="T48" s="234"/>
      <c r="U48" s="234"/>
      <c r="V48" s="234"/>
      <c r="W48" s="234"/>
      <c r="X48" s="234"/>
      <c r="Y48" s="234"/>
      <c r="Z48" s="227"/>
      <c r="AA48" s="227"/>
      <c r="AB48" s="219"/>
      <c r="AC48" s="207"/>
    </row>
    <row r="49" spans="1:52" ht="15.75" customHeight="1">
      <c r="A49" s="192"/>
      <c r="B49" s="354" t="s">
        <v>131</v>
      </c>
      <c r="C49" s="354"/>
      <c r="D49" s="234"/>
      <c r="E49" s="233"/>
      <c r="F49" s="234"/>
      <c r="G49" s="234"/>
      <c r="H49" s="234"/>
      <c r="I49" s="234"/>
      <c r="J49" s="234"/>
      <c r="K49" s="234"/>
      <c r="L49" s="234"/>
      <c r="M49" s="234"/>
      <c r="N49" s="234"/>
      <c r="O49" s="234"/>
      <c r="P49" s="234"/>
      <c r="Q49" s="234"/>
      <c r="R49" s="234"/>
      <c r="S49" s="234"/>
      <c r="T49" s="234"/>
      <c r="U49" s="234"/>
      <c r="V49" s="234"/>
      <c r="W49" s="234"/>
      <c r="X49" s="234"/>
      <c r="Y49" s="234"/>
      <c r="Z49" s="228"/>
      <c r="AA49" s="229"/>
      <c r="AB49" s="219"/>
      <c r="AC49" s="207"/>
    </row>
    <row r="50" spans="1:52" ht="15.75" customHeight="1">
      <c r="A50" s="192"/>
      <c r="B50" s="238" t="s">
        <v>45</v>
      </c>
      <c r="C50" s="589" t="s">
        <v>13</v>
      </c>
      <c r="D50" s="590"/>
      <c r="E50" s="241" t="s">
        <v>17</v>
      </c>
      <c r="F50" s="239" t="s">
        <v>18</v>
      </c>
      <c r="G50" s="240" t="s">
        <v>19</v>
      </c>
      <c r="H50" s="241"/>
      <c r="I50" s="241" t="s">
        <v>20</v>
      </c>
      <c r="J50" s="241"/>
      <c r="K50" s="241"/>
      <c r="L50" s="241" t="s">
        <v>21</v>
      </c>
      <c r="M50" s="241"/>
      <c r="N50" s="241"/>
      <c r="O50" s="241" t="s">
        <v>22</v>
      </c>
      <c r="P50" s="241"/>
      <c r="Q50" s="241"/>
      <c r="R50" s="241" t="s">
        <v>23</v>
      </c>
      <c r="S50" s="241"/>
      <c r="T50" s="241"/>
      <c r="U50" s="241" t="s">
        <v>24</v>
      </c>
      <c r="V50" s="241"/>
      <c r="W50" s="241" t="s">
        <v>3</v>
      </c>
      <c r="X50" s="242" t="s">
        <v>25</v>
      </c>
      <c r="Y50" s="241" t="s">
        <v>14</v>
      </c>
      <c r="Z50" s="589" t="s">
        <v>55</v>
      </c>
      <c r="AA50" s="592"/>
      <c r="AB50" s="219"/>
      <c r="AC50" s="207"/>
    </row>
    <row r="51" spans="1:52" ht="15.75" customHeight="1">
      <c r="A51" s="192"/>
      <c r="B51" s="244" t="s">
        <v>46</v>
      </c>
      <c r="C51" s="245"/>
      <c r="D51" s="247"/>
      <c r="E51" s="246" t="s">
        <v>16</v>
      </c>
      <c r="F51" s="245" t="s">
        <v>16</v>
      </c>
      <c r="G51" s="247" t="s">
        <v>16</v>
      </c>
      <c r="H51" s="246"/>
      <c r="I51" s="246" t="s">
        <v>16</v>
      </c>
      <c r="J51" s="246"/>
      <c r="K51" s="246"/>
      <c r="L51" s="246" t="s">
        <v>16</v>
      </c>
      <c r="M51" s="246"/>
      <c r="N51" s="246"/>
      <c r="O51" s="246" t="s">
        <v>16</v>
      </c>
      <c r="P51" s="246"/>
      <c r="Q51" s="246"/>
      <c r="R51" s="246" t="s">
        <v>16</v>
      </c>
      <c r="S51" s="246"/>
      <c r="T51" s="246"/>
      <c r="U51" s="246" t="s">
        <v>16</v>
      </c>
      <c r="V51" s="246"/>
      <c r="W51" s="246" t="s">
        <v>15</v>
      </c>
      <c r="X51" s="249" t="s">
        <v>26</v>
      </c>
      <c r="Y51" s="246"/>
      <c r="Z51" s="593" t="s">
        <v>56</v>
      </c>
      <c r="AA51" s="594"/>
      <c r="AB51" s="219"/>
      <c r="AC51" s="207"/>
    </row>
    <row r="52" spans="1:52" ht="15.75" customHeight="1">
      <c r="A52" s="192"/>
      <c r="B52" s="462"/>
      <c r="C52" s="355">
        <v>82</v>
      </c>
      <c r="D52" s="356" t="s">
        <v>97</v>
      </c>
      <c r="E52" s="357">
        <v>180</v>
      </c>
      <c r="F52" s="283">
        <v>10</v>
      </c>
      <c r="G52" s="283">
        <v>200</v>
      </c>
      <c r="H52" s="634">
        <v>145</v>
      </c>
      <c r="I52" s="635"/>
      <c r="J52" s="635"/>
      <c r="K52" s="635">
        <v>120</v>
      </c>
      <c r="L52" s="635"/>
      <c r="M52" s="635"/>
      <c r="N52" s="636">
        <v>150</v>
      </c>
      <c r="O52" s="636"/>
      <c r="P52" s="636"/>
      <c r="Q52" s="636">
        <v>180</v>
      </c>
      <c r="R52" s="636"/>
      <c r="S52" s="636"/>
      <c r="T52" s="630">
        <v>36</v>
      </c>
      <c r="U52" s="630"/>
      <c r="V52" s="630"/>
      <c r="W52" s="358">
        <v>1.25</v>
      </c>
      <c r="X52" s="359">
        <v>4.88</v>
      </c>
      <c r="Y52" s="393"/>
      <c r="Z52" s="631">
        <f>W52*Y52</f>
        <v>0</v>
      </c>
      <c r="AA52" s="567"/>
      <c r="AB52" s="219"/>
      <c r="AC52" s="207"/>
    </row>
    <row r="53" spans="1:52" ht="15.75" customHeight="1">
      <c r="A53" s="192"/>
      <c r="B53" s="466"/>
      <c r="C53" s="360">
        <v>84</v>
      </c>
      <c r="D53" s="361" t="s">
        <v>97</v>
      </c>
      <c r="E53" s="362">
        <v>210</v>
      </c>
      <c r="F53" s="307">
        <v>10</v>
      </c>
      <c r="G53" s="307">
        <v>200</v>
      </c>
      <c r="H53" s="633">
        <v>175</v>
      </c>
      <c r="I53" s="614"/>
      <c r="J53" s="614"/>
      <c r="K53" s="614">
        <v>150</v>
      </c>
      <c r="L53" s="614"/>
      <c r="M53" s="614"/>
      <c r="N53" s="616">
        <v>220</v>
      </c>
      <c r="O53" s="616"/>
      <c r="P53" s="616"/>
      <c r="Q53" s="616">
        <v>180</v>
      </c>
      <c r="R53" s="616"/>
      <c r="S53" s="616"/>
      <c r="T53" s="614">
        <v>36</v>
      </c>
      <c r="U53" s="614"/>
      <c r="V53" s="614"/>
      <c r="W53" s="363">
        <v>1.25</v>
      </c>
      <c r="X53" s="364">
        <v>5.63</v>
      </c>
      <c r="Y53" s="421"/>
      <c r="Z53" s="632">
        <f>W53*Y53</f>
        <v>0</v>
      </c>
      <c r="AA53" s="573"/>
      <c r="AB53" s="219"/>
      <c r="AC53" s="210" t="s">
        <v>128</v>
      </c>
    </row>
    <row r="54" spans="1:52" ht="15.75" customHeight="1">
      <c r="A54" s="192"/>
      <c r="B54" s="507"/>
      <c r="C54" s="220"/>
      <c r="D54" s="220"/>
      <c r="E54" s="73"/>
      <c r="F54" s="73"/>
      <c r="G54" s="73"/>
      <c r="H54" s="223"/>
      <c r="I54" s="223"/>
      <c r="J54" s="223"/>
      <c r="K54" s="223"/>
      <c r="L54" s="73"/>
      <c r="M54" s="73"/>
      <c r="N54" s="73"/>
      <c r="O54" s="73"/>
      <c r="P54" s="73"/>
      <c r="Q54" s="73"/>
      <c r="R54" s="73"/>
      <c r="S54" s="73"/>
      <c r="T54" s="73"/>
      <c r="U54" s="223"/>
      <c r="V54" s="223"/>
      <c r="W54" s="231"/>
      <c r="X54" s="353"/>
      <c r="Y54" s="226"/>
      <c r="Z54" s="251"/>
      <c r="AA54" s="251"/>
      <c r="AB54" s="219"/>
      <c r="AC54" s="207"/>
    </row>
    <row r="55" spans="1:52" s="254" customFormat="1" ht="22.5" customHeight="1">
      <c r="A55" s="212"/>
      <c r="B55" s="507"/>
      <c r="C55" s="76"/>
      <c r="D55" s="76"/>
      <c r="E55" s="76"/>
      <c r="F55" s="76"/>
      <c r="G55" s="76"/>
      <c r="H55" s="76"/>
      <c r="I55" s="76"/>
      <c r="J55" s="76"/>
      <c r="K55" s="76"/>
      <c r="L55" s="38"/>
      <c r="M55" s="38"/>
      <c r="N55" s="38"/>
      <c r="O55" s="76"/>
      <c r="P55" s="76"/>
      <c r="Q55" s="76"/>
      <c r="R55" s="39"/>
      <c r="S55" s="39"/>
      <c r="T55" s="39"/>
      <c r="U55" s="40"/>
      <c r="V55" s="40"/>
      <c r="W55" s="40"/>
      <c r="X55" s="40"/>
      <c r="Y55" s="38"/>
      <c r="Z55" s="38"/>
      <c r="AA55" s="229"/>
      <c r="AB55" s="219"/>
      <c r="AC55" s="252"/>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53"/>
      <c r="AZ55" s="253"/>
    </row>
    <row r="56" spans="1:52" ht="53.25" customHeight="1">
      <c r="A56" s="192"/>
      <c r="B56" s="584"/>
      <c r="C56" s="584"/>
      <c r="D56" s="584"/>
      <c r="E56" s="584"/>
      <c r="F56" s="584"/>
      <c r="G56" s="584"/>
      <c r="H56" s="584"/>
      <c r="I56" s="255"/>
      <c r="J56" s="255"/>
      <c r="K56" s="255"/>
      <c r="L56" s="256"/>
      <c r="M56" s="256"/>
      <c r="N56" s="256"/>
      <c r="O56" s="256"/>
      <c r="P56" s="256"/>
      <c r="Q56" s="256"/>
      <c r="R56" s="256"/>
      <c r="S56" s="256"/>
      <c r="T56" s="256"/>
      <c r="U56" s="192"/>
      <c r="V56" s="192"/>
      <c r="W56" s="192"/>
      <c r="X56" s="256"/>
      <c r="Y56" s="192"/>
      <c r="Z56" s="192"/>
      <c r="AA56" s="229"/>
      <c r="AB56" s="219"/>
      <c r="AC56" s="252"/>
    </row>
    <row r="57" spans="1:52" ht="15.75" customHeight="1">
      <c r="A57" s="192"/>
      <c r="B57" s="584"/>
      <c r="C57" s="584"/>
      <c r="D57" s="584"/>
      <c r="E57" s="584"/>
      <c r="F57" s="584"/>
      <c r="G57" s="584"/>
      <c r="H57" s="584"/>
      <c r="I57" s="255"/>
      <c r="J57" s="255"/>
      <c r="K57" s="255"/>
      <c r="L57" s="256"/>
      <c r="M57" s="256"/>
      <c r="N57" s="256"/>
      <c r="O57" s="256"/>
      <c r="P57" s="256"/>
      <c r="Q57" s="256"/>
      <c r="R57" s="256"/>
      <c r="S57" s="256"/>
      <c r="T57" s="256"/>
      <c r="U57" s="256"/>
      <c r="V57" s="256"/>
      <c r="W57" s="256"/>
      <c r="X57" s="256"/>
      <c r="Y57" s="192"/>
      <c r="AA57" s="87" t="s">
        <v>202</v>
      </c>
      <c r="AB57" s="219"/>
      <c r="AC57" s="252"/>
    </row>
    <row r="58" spans="1:52" s="198" customFormat="1" ht="47.25" customHeight="1">
      <c r="L58" s="47"/>
      <c r="M58" s="47"/>
      <c r="N58" s="47"/>
      <c r="O58" s="47"/>
      <c r="P58" s="47"/>
      <c r="Q58" s="47"/>
      <c r="R58" s="48"/>
      <c r="S58" s="48"/>
      <c r="T58" s="48"/>
      <c r="X58" s="48"/>
      <c r="Y58" s="49"/>
      <c r="Z58" s="49"/>
      <c r="AA58" s="49"/>
      <c r="AB58" s="257"/>
      <c r="AC58" s="257"/>
    </row>
    <row r="59" spans="1:52" s="198" customFormat="1" ht="45.75" customHeight="1">
      <c r="B59" s="629"/>
      <c r="C59" s="629"/>
      <c r="D59" s="629"/>
      <c r="E59" s="629"/>
      <c r="F59" s="629"/>
      <c r="G59" s="629"/>
      <c r="H59" s="629"/>
      <c r="I59" s="258"/>
      <c r="J59" s="258"/>
      <c r="K59" s="258"/>
      <c r="AB59" s="257"/>
      <c r="AC59" s="257"/>
    </row>
    <row r="60" spans="1:52" s="198" customFormat="1" ht="15.75" customHeight="1">
      <c r="B60" s="50"/>
      <c r="C60" s="50"/>
      <c r="D60" s="50"/>
      <c r="E60" s="50"/>
      <c r="F60" s="50"/>
      <c r="G60" s="51"/>
      <c r="H60" s="52"/>
      <c r="I60" s="52"/>
      <c r="J60" s="52"/>
      <c r="K60" s="52"/>
      <c r="L60" s="16"/>
      <c r="M60" s="16"/>
      <c r="N60" s="16"/>
      <c r="O60" s="52"/>
      <c r="P60" s="52"/>
      <c r="Q60" s="52"/>
      <c r="R60" s="50"/>
      <c r="S60" s="50"/>
      <c r="T60" s="50"/>
      <c r="U60" s="48"/>
      <c r="V60" s="48"/>
      <c r="W60" s="48"/>
      <c r="X60" s="48"/>
      <c r="Y60" s="50"/>
      <c r="Z60" s="50"/>
      <c r="AA60" s="50"/>
      <c r="AB60" s="53"/>
      <c r="AC60" s="53"/>
    </row>
    <row r="61" spans="1:52" s="198" customFormat="1" ht="15.75" customHeight="1">
      <c r="B61" s="53"/>
      <c r="C61" s="53"/>
      <c r="D61" s="53"/>
      <c r="E61" s="53"/>
      <c r="F61" s="53"/>
      <c r="G61" s="51"/>
      <c r="H61" s="52"/>
      <c r="I61" s="52"/>
      <c r="J61" s="52"/>
      <c r="K61" s="52"/>
      <c r="L61" s="16"/>
      <c r="M61" s="16"/>
      <c r="N61" s="16"/>
      <c r="O61" s="52"/>
      <c r="P61" s="52"/>
      <c r="Q61" s="52"/>
      <c r="R61" s="53"/>
      <c r="S61" s="53"/>
      <c r="T61" s="53"/>
      <c r="U61" s="48"/>
      <c r="V61" s="48"/>
      <c r="W61" s="48"/>
      <c r="X61" s="48"/>
      <c r="Y61" s="53"/>
      <c r="Z61" s="53"/>
      <c r="AA61" s="53"/>
      <c r="AB61" s="53"/>
      <c r="AC61" s="53"/>
    </row>
    <row r="62" spans="1:52" s="198" customFormat="1" ht="11.25" customHeight="1">
      <c r="B62" s="54"/>
      <c r="C62" s="54"/>
      <c r="D62" s="54"/>
      <c r="E62" s="53"/>
      <c r="F62" s="53"/>
      <c r="G62" s="54"/>
      <c r="H62" s="53"/>
      <c r="I62" s="53"/>
      <c r="J62" s="53"/>
      <c r="K62" s="53"/>
      <c r="L62" s="53"/>
      <c r="M62" s="53"/>
      <c r="N62" s="53"/>
      <c r="O62" s="53"/>
      <c r="P62" s="53"/>
      <c r="Q62" s="53"/>
      <c r="R62" s="55"/>
      <c r="S62" s="55"/>
      <c r="T62" s="55"/>
      <c r="U62" s="48"/>
      <c r="V62" s="48"/>
      <c r="W62" s="48"/>
      <c r="X62" s="48"/>
      <c r="Y62" s="56"/>
      <c r="AB62" s="53"/>
      <c r="AC62" s="53"/>
    </row>
    <row r="63" spans="1:52" s="198" customFormat="1" ht="15.75" customHeight="1">
      <c r="H63" s="53"/>
      <c r="I63" s="53"/>
      <c r="J63" s="53"/>
      <c r="K63" s="53"/>
      <c r="L63" s="53"/>
      <c r="M63" s="53"/>
      <c r="N63" s="53"/>
      <c r="O63" s="55"/>
      <c r="P63" s="55"/>
      <c r="Q63" s="55"/>
      <c r="R63" s="55"/>
      <c r="S63" s="55"/>
      <c r="T63" s="55"/>
      <c r="U63" s="48"/>
      <c r="V63" s="48"/>
      <c r="W63" s="48"/>
      <c r="X63" s="48"/>
      <c r="Y63" s="18"/>
      <c r="Z63" s="19"/>
      <c r="AA63" s="19"/>
      <c r="AB63" s="53"/>
      <c r="AC63" s="53"/>
    </row>
    <row r="64" spans="1:52" s="198" customFormat="1">
      <c r="H64" s="53"/>
      <c r="I64" s="53"/>
      <c r="J64" s="53"/>
      <c r="K64" s="53"/>
      <c r="L64" s="53"/>
      <c r="M64" s="53"/>
      <c r="N64" s="53"/>
      <c r="O64" s="55"/>
      <c r="P64" s="55"/>
      <c r="Q64" s="55"/>
      <c r="R64" s="55"/>
      <c r="S64" s="55"/>
      <c r="T64" s="55"/>
      <c r="U64" s="48"/>
      <c r="V64" s="48"/>
      <c r="W64" s="48"/>
      <c r="X64" s="48"/>
      <c r="Y64" s="53"/>
      <c r="Z64" s="53"/>
      <c r="AA64" s="53"/>
      <c r="AB64" s="53"/>
      <c r="AC64" s="53"/>
    </row>
    <row r="65" spans="2:29" s="198" customFormat="1" ht="15">
      <c r="B65" s="259"/>
      <c r="C65" s="259"/>
      <c r="D65" s="259"/>
      <c r="E65" s="259"/>
      <c r="F65" s="259"/>
      <c r="G65" s="259"/>
      <c r="H65" s="259"/>
      <c r="I65" s="259"/>
      <c r="J65" s="259"/>
      <c r="K65" s="259"/>
      <c r="L65" s="259"/>
      <c r="M65" s="259"/>
      <c r="N65" s="259"/>
      <c r="O65" s="259"/>
      <c r="P65" s="259"/>
      <c r="Q65" s="259"/>
      <c r="R65" s="259"/>
      <c r="S65" s="259"/>
      <c r="T65" s="259"/>
      <c r="U65" s="259"/>
      <c r="V65" s="259"/>
      <c r="W65" s="260"/>
      <c r="X65" s="260"/>
      <c r="Z65" s="260"/>
      <c r="AA65" s="260"/>
      <c r="AB65" s="53"/>
      <c r="AC65" s="53"/>
    </row>
    <row r="66" spans="2:29" s="198" customFormat="1">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53"/>
      <c r="AC66" s="53"/>
    </row>
    <row r="67" spans="2:29" s="198" customFormat="1">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53"/>
      <c r="AC67" s="53"/>
    </row>
    <row r="68" spans="2:29" s="198" customFormat="1">
      <c r="H68" s="261"/>
      <c r="I68" s="261"/>
      <c r="J68" s="261"/>
      <c r="K68" s="261"/>
      <c r="L68" s="261"/>
      <c r="M68" s="261"/>
      <c r="N68" s="261"/>
      <c r="O68" s="261"/>
      <c r="P68" s="261"/>
      <c r="Q68" s="261"/>
      <c r="R68" s="260"/>
      <c r="S68" s="260"/>
      <c r="T68" s="260"/>
      <c r="U68" s="260"/>
      <c r="V68" s="260"/>
      <c r="W68" s="260"/>
      <c r="X68" s="260"/>
      <c r="Y68" s="260"/>
      <c r="Z68" s="260"/>
      <c r="AA68" s="260"/>
      <c r="AB68" s="206"/>
      <c r="AC68" s="206"/>
    </row>
    <row r="69" spans="2:29" s="198" customFormat="1">
      <c r="H69" s="261"/>
      <c r="I69" s="261"/>
      <c r="J69" s="261"/>
      <c r="K69" s="261"/>
      <c r="L69" s="261"/>
      <c r="M69" s="261"/>
      <c r="N69" s="261"/>
      <c r="O69" s="261"/>
      <c r="P69" s="261"/>
      <c r="Q69" s="261"/>
      <c r="R69" s="260"/>
      <c r="S69" s="260"/>
      <c r="T69" s="260"/>
      <c r="U69" s="260"/>
      <c r="V69" s="260"/>
      <c r="W69" s="260"/>
      <c r="X69" s="260"/>
      <c r="Y69" s="260"/>
      <c r="Z69" s="260"/>
      <c r="AA69" s="260"/>
      <c r="AB69" s="206"/>
      <c r="AC69" s="206"/>
    </row>
    <row r="70" spans="2:29" s="198" customFormat="1">
      <c r="AB70" s="206"/>
      <c r="AC70" s="206"/>
    </row>
    <row r="71" spans="2:29" s="198" customFormat="1">
      <c r="AB71" s="262"/>
      <c r="AC71" s="262"/>
    </row>
    <row r="72" spans="2:29" s="198" customFormat="1">
      <c r="AB72" s="206"/>
      <c r="AC72" s="206"/>
    </row>
    <row r="73" spans="2:29" s="198" customFormat="1">
      <c r="AB73" s="206"/>
      <c r="AC73" s="206"/>
    </row>
    <row r="74" spans="2:29" s="198" customFormat="1">
      <c r="AB74" s="206"/>
      <c r="AC74" s="206"/>
    </row>
    <row r="75" spans="2:29" s="198" customFormat="1">
      <c r="AB75" s="206"/>
      <c r="AC75" s="206"/>
    </row>
    <row r="76" spans="2:29" s="198" customFormat="1">
      <c r="AB76" s="206"/>
      <c r="AC76" s="206"/>
    </row>
    <row r="77" spans="2:29" s="198" customFormat="1">
      <c r="AB77" s="206"/>
      <c r="AC77" s="206"/>
    </row>
    <row r="78" spans="2:29" s="198" customFormat="1">
      <c r="AB78" s="206"/>
      <c r="AC78" s="206"/>
    </row>
    <row r="79" spans="2:29" s="198" customFormat="1">
      <c r="AB79" s="206"/>
      <c r="AC79" s="206"/>
    </row>
    <row r="80" spans="2:29" s="198" customFormat="1">
      <c r="AB80" s="206"/>
      <c r="AC80" s="206"/>
    </row>
    <row r="81" spans="28:29" s="198" customFormat="1">
      <c r="AB81" s="206"/>
      <c r="AC81" s="206"/>
    </row>
    <row r="82" spans="28:29" s="198" customFormat="1">
      <c r="AB82" s="206"/>
      <c r="AC82" s="206"/>
    </row>
    <row r="83" spans="28:29" s="198" customFormat="1">
      <c r="AB83" s="206"/>
      <c r="AC83" s="206"/>
    </row>
    <row r="84" spans="28:29" s="198" customFormat="1">
      <c r="AB84" s="206"/>
      <c r="AC84" s="206"/>
    </row>
    <row r="85" spans="28:29" s="198" customFormat="1">
      <c r="AB85" s="206"/>
      <c r="AC85" s="206"/>
    </row>
    <row r="86" spans="28:29" s="198" customFormat="1">
      <c r="AB86" s="206"/>
      <c r="AC86" s="206"/>
    </row>
    <row r="87" spans="28:29" s="198" customFormat="1">
      <c r="AB87" s="206"/>
      <c r="AC87" s="206"/>
    </row>
    <row r="88" spans="28:29" s="198" customFormat="1">
      <c r="AB88" s="206"/>
      <c r="AC88" s="206"/>
    </row>
    <row r="89" spans="28:29" s="198" customFormat="1">
      <c r="AB89" s="206"/>
      <c r="AC89" s="206"/>
    </row>
    <row r="90" spans="28:29" s="198" customFormat="1">
      <c r="AB90" s="206"/>
      <c r="AC90" s="206"/>
    </row>
    <row r="91" spans="28:29" s="198" customFormat="1">
      <c r="AB91" s="206"/>
      <c r="AC91" s="206"/>
    </row>
    <row r="92" spans="28:29" s="198" customFormat="1">
      <c r="AB92" s="206"/>
      <c r="AC92" s="206"/>
    </row>
    <row r="93" spans="28:29" s="198" customFormat="1">
      <c r="AB93" s="206"/>
      <c r="AC93" s="206"/>
    </row>
    <row r="94" spans="28:29" s="198" customFormat="1">
      <c r="AB94" s="206"/>
      <c r="AC94" s="206"/>
    </row>
    <row r="95" spans="28:29" s="198" customFormat="1">
      <c r="AB95" s="206"/>
      <c r="AC95" s="206"/>
    </row>
    <row r="96" spans="28:29" s="198" customFormat="1">
      <c r="AB96" s="206"/>
      <c r="AC96" s="206"/>
    </row>
    <row r="97" spans="28:29" s="198" customFormat="1">
      <c r="AB97" s="206"/>
      <c r="AC97" s="206"/>
    </row>
    <row r="98" spans="28:29" s="198" customFormat="1">
      <c r="AB98" s="206"/>
      <c r="AC98" s="206"/>
    </row>
    <row r="99" spans="28:29" s="198" customFormat="1">
      <c r="AB99" s="206"/>
      <c r="AC99" s="206"/>
    </row>
    <row r="100" spans="28:29" s="198" customFormat="1">
      <c r="AB100" s="206"/>
      <c r="AC100" s="206"/>
    </row>
    <row r="101" spans="28:29" s="198" customFormat="1">
      <c r="AB101" s="206"/>
      <c r="AC101" s="206"/>
    </row>
    <row r="102" spans="28:29" s="198" customFormat="1">
      <c r="AB102" s="206"/>
      <c r="AC102" s="206"/>
    </row>
    <row r="103" spans="28:29" s="198" customFormat="1">
      <c r="AB103" s="206"/>
      <c r="AC103" s="206"/>
    </row>
    <row r="104" spans="28:29" s="198" customFormat="1">
      <c r="AB104" s="206"/>
      <c r="AC104" s="206"/>
    </row>
    <row r="105" spans="28:29" s="198" customFormat="1">
      <c r="AB105" s="206"/>
      <c r="AC105" s="206"/>
    </row>
    <row r="106" spans="28:29" s="198" customFormat="1">
      <c r="AB106" s="206"/>
      <c r="AC106" s="206"/>
    </row>
    <row r="107" spans="28:29" s="198" customFormat="1">
      <c r="AB107" s="206"/>
      <c r="AC107" s="206"/>
    </row>
    <row r="108" spans="28:29" s="198" customFormat="1">
      <c r="AB108" s="206"/>
      <c r="AC108" s="206"/>
    </row>
    <row r="109" spans="28:29">
      <c r="AB109" s="263"/>
      <c r="AC109" s="206"/>
    </row>
    <row r="110" spans="28:29">
      <c r="AB110" s="263"/>
      <c r="AC110" s="206"/>
    </row>
    <row r="111" spans="28:29">
      <c r="AB111" s="263"/>
      <c r="AC111" s="206"/>
    </row>
    <row r="112" spans="28:29">
      <c r="AB112" s="263"/>
      <c r="AC112" s="206"/>
    </row>
    <row r="113" spans="28:29">
      <c r="AB113" s="263"/>
      <c r="AC113" s="206"/>
    </row>
    <row r="114" spans="28:29">
      <c r="AB114" s="263"/>
      <c r="AC114" s="206"/>
    </row>
    <row r="115" spans="28:29">
      <c r="AB115" s="263"/>
      <c r="AC115" s="206"/>
    </row>
    <row r="116" spans="28:29">
      <c r="AB116" s="263"/>
      <c r="AC116" s="206"/>
    </row>
    <row r="117" spans="28:29">
      <c r="AB117" s="263"/>
      <c r="AC117" s="206"/>
    </row>
    <row r="118" spans="28:29">
      <c r="AB118" s="263"/>
      <c r="AC118" s="206"/>
    </row>
    <row r="119" spans="28:29">
      <c r="AB119" s="263"/>
      <c r="AC119" s="206"/>
    </row>
    <row r="120" spans="28:29">
      <c r="AB120" s="263"/>
      <c r="AC120" s="206"/>
    </row>
    <row r="121" spans="28:29">
      <c r="AB121" s="263"/>
      <c r="AC121" s="206"/>
    </row>
    <row r="122" spans="28:29">
      <c r="AB122" s="263"/>
      <c r="AC122" s="206"/>
    </row>
    <row r="123" spans="28:29">
      <c r="AB123" s="263"/>
      <c r="AC123" s="206"/>
    </row>
    <row r="124" spans="28:29">
      <c r="AB124" s="263"/>
      <c r="AC124" s="206"/>
    </row>
    <row r="125" spans="28:29">
      <c r="AB125" s="263"/>
      <c r="AC125" s="206"/>
    </row>
    <row r="126" spans="28:29">
      <c r="AB126" s="263"/>
      <c r="AC126" s="206"/>
    </row>
    <row r="127" spans="28:29">
      <c r="AB127" s="263"/>
      <c r="AC127" s="206"/>
    </row>
    <row r="128" spans="28:29">
      <c r="AB128" s="263"/>
      <c r="AC128" s="206"/>
    </row>
    <row r="129" spans="28:29">
      <c r="AB129" s="263"/>
      <c r="AC129" s="206"/>
    </row>
    <row r="130" spans="28:29">
      <c r="AB130" s="263"/>
      <c r="AC130" s="206"/>
    </row>
    <row r="131" spans="28:29">
      <c r="AB131" s="263"/>
      <c r="AC131" s="206"/>
    </row>
    <row r="132" spans="28:29">
      <c r="AB132" s="263"/>
      <c r="AC132" s="206"/>
    </row>
    <row r="133" spans="28:29">
      <c r="AB133" s="263"/>
      <c r="AC133" s="206"/>
    </row>
    <row r="134" spans="28:29">
      <c r="AB134" s="263"/>
      <c r="AC134" s="206"/>
    </row>
    <row r="135" spans="28:29">
      <c r="AB135" s="263"/>
      <c r="AC135" s="206"/>
    </row>
    <row r="136" spans="28:29">
      <c r="AB136" s="263"/>
      <c r="AC136" s="206"/>
    </row>
    <row r="137" spans="28:29">
      <c r="AB137" s="263"/>
      <c r="AC137" s="206"/>
    </row>
    <row r="138" spans="28:29">
      <c r="AB138" s="263"/>
      <c r="AC138" s="206"/>
    </row>
    <row r="139" spans="28:29">
      <c r="AB139" s="263"/>
      <c r="AC139" s="206"/>
    </row>
    <row r="140" spans="28:29">
      <c r="AB140" s="263"/>
      <c r="AC140" s="206"/>
    </row>
    <row r="141" spans="28:29">
      <c r="AB141" s="263"/>
      <c r="AC141" s="206"/>
    </row>
    <row r="142" spans="28:29">
      <c r="AB142" s="263"/>
      <c r="AC142" s="206"/>
    </row>
    <row r="143" spans="28:29">
      <c r="AB143" s="263"/>
      <c r="AC143" s="206"/>
    </row>
    <row r="144" spans="28:29">
      <c r="AB144" s="263"/>
      <c r="AC144" s="206"/>
    </row>
    <row r="145" spans="28:29">
      <c r="AB145" s="263"/>
      <c r="AC145" s="206"/>
    </row>
    <row r="146" spans="28:29">
      <c r="AB146" s="263"/>
      <c r="AC146" s="206"/>
    </row>
    <row r="147" spans="28:29">
      <c r="AB147" s="263"/>
      <c r="AC147" s="206"/>
    </row>
    <row r="148" spans="28:29">
      <c r="AB148" s="263"/>
      <c r="AC148" s="206"/>
    </row>
    <row r="149" spans="28:29">
      <c r="AB149" s="263"/>
      <c r="AC149" s="206"/>
    </row>
    <row r="150" spans="28:29">
      <c r="AB150" s="263"/>
      <c r="AC150" s="206"/>
    </row>
    <row r="151" spans="28:29">
      <c r="AB151" s="263"/>
      <c r="AC151" s="206"/>
    </row>
    <row r="152" spans="28:29">
      <c r="AB152" s="263"/>
      <c r="AC152" s="206"/>
    </row>
    <row r="153" spans="28:29">
      <c r="AB153" s="263"/>
      <c r="AC153" s="206"/>
    </row>
    <row r="154" spans="28:29">
      <c r="AB154" s="263"/>
      <c r="AC154" s="206"/>
    </row>
    <row r="155" spans="28:29">
      <c r="AB155" s="263"/>
      <c r="AC155" s="206"/>
    </row>
    <row r="156" spans="28:29">
      <c r="AB156" s="263"/>
      <c r="AC156" s="206"/>
    </row>
    <row r="157" spans="28:29">
      <c r="AB157" s="263"/>
      <c r="AC157" s="206"/>
    </row>
    <row r="158" spans="28:29">
      <c r="AB158" s="263"/>
      <c r="AC158" s="206"/>
    </row>
    <row r="159" spans="28:29">
      <c r="AB159" s="263"/>
      <c r="AC159" s="206"/>
    </row>
    <row r="160" spans="28:29">
      <c r="AB160" s="263"/>
      <c r="AC160" s="206"/>
    </row>
    <row r="161" spans="28:29">
      <c r="AB161" s="263"/>
      <c r="AC161" s="206"/>
    </row>
    <row r="162" spans="28:29">
      <c r="AB162" s="263"/>
      <c r="AC162" s="206"/>
    </row>
    <row r="163" spans="28:29">
      <c r="AB163" s="263"/>
      <c r="AC163" s="206"/>
    </row>
    <row r="164" spans="28:29">
      <c r="AB164" s="263"/>
      <c r="AC164" s="206"/>
    </row>
    <row r="165" spans="28:29">
      <c r="AB165" s="263"/>
      <c r="AC165" s="206"/>
    </row>
    <row r="166" spans="28:29">
      <c r="AB166" s="263"/>
      <c r="AC166" s="206"/>
    </row>
    <row r="167" spans="28:29">
      <c r="AB167" s="263"/>
      <c r="AC167" s="206"/>
    </row>
    <row r="168" spans="28:29">
      <c r="AB168" s="263"/>
      <c r="AC168" s="206"/>
    </row>
    <row r="169" spans="28:29">
      <c r="AB169" s="263"/>
      <c r="AC169" s="206"/>
    </row>
    <row r="170" spans="28:29">
      <c r="AB170" s="263"/>
      <c r="AC170" s="206"/>
    </row>
    <row r="171" spans="28:29">
      <c r="AB171" s="263"/>
      <c r="AC171" s="206"/>
    </row>
    <row r="172" spans="28:29">
      <c r="AB172" s="263"/>
      <c r="AC172" s="206"/>
    </row>
    <row r="173" spans="28:29">
      <c r="AB173" s="263"/>
      <c r="AC173" s="206"/>
    </row>
    <row r="174" spans="28:29">
      <c r="AB174" s="263"/>
      <c r="AC174" s="206"/>
    </row>
    <row r="175" spans="28:29">
      <c r="AB175" s="263"/>
      <c r="AC175" s="206"/>
    </row>
    <row r="176" spans="28:29">
      <c r="AB176" s="263"/>
      <c r="AC176" s="206"/>
    </row>
    <row r="177" spans="28:29">
      <c r="AB177" s="263"/>
      <c r="AC177" s="206"/>
    </row>
    <row r="178" spans="28:29">
      <c r="AB178" s="263"/>
      <c r="AC178" s="206"/>
    </row>
    <row r="179" spans="28:29">
      <c r="AB179" s="263"/>
      <c r="AC179" s="206"/>
    </row>
    <row r="180" spans="28:29">
      <c r="AB180" s="263"/>
      <c r="AC180" s="206"/>
    </row>
    <row r="181" spans="28:29">
      <c r="AB181" s="263"/>
      <c r="AC181" s="206"/>
    </row>
    <row r="182" spans="28:29">
      <c r="AB182" s="263"/>
      <c r="AC182" s="206"/>
    </row>
    <row r="183" spans="28:29">
      <c r="AB183" s="263"/>
      <c r="AC183" s="206"/>
    </row>
    <row r="184" spans="28:29">
      <c r="AB184" s="263"/>
      <c r="AC184" s="206"/>
    </row>
    <row r="185" spans="28:29">
      <c r="AB185" s="263"/>
      <c r="AC185" s="206"/>
    </row>
    <row r="186" spans="28:29">
      <c r="AB186" s="263"/>
      <c r="AC186" s="206"/>
    </row>
    <row r="187" spans="28:29">
      <c r="AB187" s="263"/>
      <c r="AC187" s="206"/>
    </row>
    <row r="188" spans="28:29">
      <c r="AB188" s="263"/>
      <c r="AC188" s="206"/>
    </row>
    <row r="189" spans="28:29">
      <c r="AB189" s="263"/>
      <c r="AC189" s="206"/>
    </row>
    <row r="190" spans="28:29">
      <c r="AB190" s="263"/>
      <c r="AC190" s="206"/>
    </row>
    <row r="191" spans="28:29">
      <c r="AB191" s="263"/>
      <c r="AC191" s="206"/>
    </row>
    <row r="192" spans="28:29">
      <c r="AB192" s="263"/>
      <c r="AC192" s="206"/>
    </row>
    <row r="193" spans="28:29">
      <c r="AB193" s="263"/>
      <c r="AC193" s="206"/>
    </row>
    <row r="194" spans="28:29">
      <c r="AB194" s="263"/>
      <c r="AC194" s="206"/>
    </row>
    <row r="195" spans="28:29">
      <c r="AB195" s="263"/>
      <c r="AC195" s="206"/>
    </row>
    <row r="196" spans="28:29">
      <c r="AB196" s="263"/>
      <c r="AC196" s="206"/>
    </row>
    <row r="197" spans="28:29">
      <c r="AB197" s="263"/>
      <c r="AC197" s="206"/>
    </row>
    <row r="198" spans="28:29">
      <c r="AB198" s="263"/>
      <c r="AC198" s="206"/>
    </row>
    <row r="199" spans="28:29">
      <c r="AB199" s="263"/>
      <c r="AC199" s="206"/>
    </row>
    <row r="200" spans="28:29">
      <c r="AB200" s="263"/>
      <c r="AC200" s="206"/>
    </row>
    <row r="201" spans="28:29">
      <c r="AB201" s="263"/>
      <c r="AC201" s="206"/>
    </row>
    <row r="202" spans="28:29">
      <c r="AB202" s="263"/>
      <c r="AC202" s="206"/>
    </row>
    <row r="203" spans="28:29">
      <c r="AB203" s="263"/>
      <c r="AC203" s="206"/>
    </row>
    <row r="204" spans="28:29">
      <c r="AB204" s="263"/>
      <c r="AC204" s="206"/>
    </row>
    <row r="205" spans="28:29">
      <c r="AB205" s="263"/>
      <c r="AC205" s="206"/>
    </row>
    <row r="206" spans="28:29">
      <c r="AB206" s="263"/>
      <c r="AC206" s="206"/>
    </row>
    <row r="207" spans="28:29">
      <c r="AB207" s="263"/>
      <c r="AC207" s="206"/>
    </row>
    <row r="208" spans="28:29">
      <c r="AB208" s="263"/>
      <c r="AC208" s="206"/>
    </row>
    <row r="209" spans="28:29">
      <c r="AB209" s="263"/>
      <c r="AC209" s="206"/>
    </row>
    <row r="210" spans="28:29">
      <c r="AB210" s="263"/>
      <c r="AC210" s="206"/>
    </row>
    <row r="211" spans="28:29">
      <c r="AB211" s="263"/>
      <c r="AC211" s="206"/>
    </row>
    <row r="212" spans="28:29">
      <c r="AB212" s="263"/>
      <c r="AC212" s="206"/>
    </row>
    <row r="213" spans="28:29">
      <c r="AB213" s="263"/>
      <c r="AC213" s="206"/>
    </row>
    <row r="214" spans="28:29">
      <c r="AB214" s="263"/>
      <c r="AC214" s="206"/>
    </row>
    <row r="215" spans="28:29">
      <c r="AB215" s="263"/>
      <c r="AC215" s="206"/>
    </row>
    <row r="216" spans="28:29">
      <c r="AB216" s="263"/>
      <c r="AC216" s="206"/>
    </row>
    <row r="217" spans="28:29">
      <c r="AB217" s="263"/>
      <c r="AC217" s="206"/>
    </row>
    <row r="218" spans="28:29">
      <c r="AB218" s="263"/>
      <c r="AC218" s="206"/>
    </row>
    <row r="219" spans="28:29">
      <c r="AB219" s="263"/>
      <c r="AC219" s="206"/>
    </row>
    <row r="220" spans="28:29">
      <c r="AB220" s="263"/>
      <c r="AC220" s="206"/>
    </row>
    <row r="221" spans="28:29">
      <c r="AB221" s="263"/>
      <c r="AC221" s="206"/>
    </row>
    <row r="222" spans="28:29">
      <c r="AB222" s="263"/>
      <c r="AC222" s="206"/>
    </row>
    <row r="223" spans="28:29">
      <c r="AB223" s="263"/>
      <c r="AC223" s="206"/>
    </row>
    <row r="224" spans="28:29">
      <c r="AB224" s="263"/>
      <c r="AC224" s="206"/>
    </row>
    <row r="225" spans="28:29">
      <c r="AB225" s="263"/>
      <c r="AC225" s="206"/>
    </row>
    <row r="226" spans="28:29">
      <c r="AB226" s="263"/>
      <c r="AC226" s="206"/>
    </row>
    <row r="227" spans="28:29">
      <c r="AB227" s="263"/>
      <c r="AC227" s="206"/>
    </row>
    <row r="228" spans="28:29">
      <c r="AB228" s="263"/>
      <c r="AC228" s="206"/>
    </row>
    <row r="229" spans="28:29">
      <c r="AB229" s="263"/>
      <c r="AC229" s="206"/>
    </row>
    <row r="230" spans="28:29">
      <c r="AB230" s="263"/>
      <c r="AC230" s="206"/>
    </row>
    <row r="231" spans="28:29">
      <c r="AB231" s="263"/>
      <c r="AC231" s="206"/>
    </row>
    <row r="232" spans="28:29">
      <c r="AB232" s="263"/>
      <c r="AC232" s="206"/>
    </row>
    <row r="233" spans="28:29">
      <c r="AB233" s="263"/>
      <c r="AC233" s="206"/>
    </row>
    <row r="234" spans="28:29">
      <c r="AB234" s="263"/>
      <c r="AC234" s="206"/>
    </row>
    <row r="235" spans="28:29">
      <c r="AB235" s="263"/>
      <c r="AC235" s="206"/>
    </row>
    <row r="236" spans="28:29">
      <c r="AB236" s="263"/>
      <c r="AC236" s="206"/>
    </row>
    <row r="237" spans="28:29">
      <c r="AB237" s="263"/>
      <c r="AC237" s="206"/>
    </row>
    <row r="238" spans="28:29">
      <c r="AB238" s="263"/>
      <c r="AC238" s="206"/>
    </row>
    <row r="239" spans="28:29">
      <c r="AB239" s="263"/>
      <c r="AC239" s="206"/>
    </row>
    <row r="240" spans="28:29">
      <c r="AB240" s="263"/>
      <c r="AC240" s="206"/>
    </row>
    <row r="241" spans="28:29">
      <c r="AB241" s="263"/>
      <c r="AC241" s="206"/>
    </row>
    <row r="242" spans="28:29">
      <c r="AB242" s="263"/>
      <c r="AC242" s="206"/>
    </row>
    <row r="243" spans="28:29">
      <c r="AB243" s="263"/>
      <c r="AC243" s="206"/>
    </row>
    <row r="244" spans="28:29">
      <c r="AB244" s="263"/>
      <c r="AC244" s="206"/>
    </row>
    <row r="245" spans="28:29">
      <c r="AB245" s="263"/>
      <c r="AC245" s="206"/>
    </row>
    <row r="246" spans="28:29">
      <c r="AB246" s="263"/>
      <c r="AC246" s="206"/>
    </row>
    <row r="247" spans="28:29">
      <c r="AB247" s="263"/>
      <c r="AC247" s="206"/>
    </row>
    <row r="248" spans="28:29">
      <c r="AB248" s="263"/>
      <c r="AC248" s="206"/>
    </row>
    <row r="249" spans="28:29">
      <c r="AB249" s="263"/>
      <c r="AC249" s="206"/>
    </row>
    <row r="250" spans="28:29">
      <c r="AB250" s="263"/>
      <c r="AC250" s="206"/>
    </row>
    <row r="251" spans="28:29">
      <c r="AB251" s="263"/>
      <c r="AC251" s="206"/>
    </row>
    <row r="252" spans="28:29">
      <c r="AB252" s="263"/>
      <c r="AC252" s="206"/>
    </row>
    <row r="253" spans="28:29">
      <c r="AB253" s="263"/>
      <c r="AC253" s="206"/>
    </row>
    <row r="254" spans="28:29">
      <c r="AB254" s="263"/>
      <c r="AC254" s="206"/>
    </row>
    <row r="255" spans="28:29">
      <c r="AB255" s="263"/>
      <c r="AC255" s="206"/>
    </row>
    <row r="256" spans="28:29">
      <c r="AB256" s="263"/>
      <c r="AC256" s="206"/>
    </row>
    <row r="257" spans="28:29">
      <c r="AB257" s="263"/>
      <c r="AC257" s="206"/>
    </row>
    <row r="258" spans="28:29">
      <c r="AB258" s="263"/>
      <c r="AC258" s="206"/>
    </row>
    <row r="259" spans="28:29">
      <c r="AB259" s="263"/>
      <c r="AC259" s="206"/>
    </row>
    <row r="260" spans="28:29">
      <c r="AB260" s="263"/>
      <c r="AC260" s="206"/>
    </row>
    <row r="261" spans="28:29">
      <c r="AB261" s="263"/>
      <c r="AC261" s="206"/>
    </row>
    <row r="262" spans="28:29">
      <c r="AB262" s="263"/>
      <c r="AC262" s="206"/>
    </row>
    <row r="263" spans="28:29">
      <c r="AB263" s="263"/>
      <c r="AC263" s="206"/>
    </row>
    <row r="264" spans="28:29">
      <c r="AB264" s="263"/>
      <c r="AC264" s="206"/>
    </row>
    <row r="265" spans="28:29">
      <c r="AB265" s="263"/>
      <c r="AC265" s="206"/>
    </row>
    <row r="266" spans="28:29">
      <c r="AB266" s="263"/>
      <c r="AC266" s="206"/>
    </row>
    <row r="267" spans="28:29">
      <c r="AB267" s="263"/>
      <c r="AC267" s="206"/>
    </row>
    <row r="268" spans="28:29">
      <c r="AB268" s="263"/>
      <c r="AC268" s="206"/>
    </row>
    <row r="269" spans="28:29">
      <c r="AB269" s="263"/>
      <c r="AC269" s="206"/>
    </row>
    <row r="270" spans="28:29">
      <c r="AB270" s="263"/>
      <c r="AC270" s="206"/>
    </row>
    <row r="271" spans="28:29">
      <c r="AB271" s="263"/>
      <c r="AC271" s="206"/>
    </row>
    <row r="272" spans="28:29">
      <c r="AB272" s="263"/>
      <c r="AC272" s="206"/>
    </row>
    <row r="273" spans="28:29">
      <c r="AB273" s="263"/>
      <c r="AC273" s="206"/>
    </row>
    <row r="274" spans="28:29">
      <c r="AB274" s="263"/>
      <c r="AC274" s="206"/>
    </row>
    <row r="275" spans="28:29">
      <c r="AB275" s="263"/>
      <c r="AC275" s="206"/>
    </row>
    <row r="276" spans="28:29">
      <c r="AB276" s="263"/>
      <c r="AC276" s="206"/>
    </row>
    <row r="277" spans="28:29">
      <c r="AB277" s="263"/>
      <c r="AC277" s="206"/>
    </row>
    <row r="278" spans="28:29">
      <c r="AB278" s="263"/>
      <c r="AC278" s="206"/>
    </row>
    <row r="279" spans="28:29">
      <c r="AB279" s="263"/>
      <c r="AC279" s="206"/>
    </row>
    <row r="280" spans="28:29">
      <c r="AB280" s="263"/>
      <c r="AC280" s="206"/>
    </row>
    <row r="281" spans="28:29">
      <c r="AB281" s="263"/>
      <c r="AC281" s="206"/>
    </row>
    <row r="282" spans="28:29">
      <c r="AB282" s="263"/>
      <c r="AC282" s="206"/>
    </row>
    <row r="283" spans="28:29">
      <c r="AB283" s="263"/>
      <c r="AC283" s="206"/>
    </row>
    <row r="284" spans="28:29">
      <c r="AB284" s="263"/>
      <c r="AC284" s="206"/>
    </row>
    <row r="285" spans="28:29">
      <c r="AB285" s="263"/>
      <c r="AC285" s="206"/>
    </row>
    <row r="286" spans="28:29">
      <c r="AB286" s="263"/>
      <c r="AC286" s="206"/>
    </row>
    <row r="287" spans="28:29">
      <c r="AB287" s="263"/>
      <c r="AC287" s="206"/>
    </row>
    <row r="288" spans="28:29">
      <c r="AB288" s="263"/>
      <c r="AC288" s="206"/>
    </row>
    <row r="289" spans="28:29">
      <c r="AB289" s="263"/>
      <c r="AC289" s="206"/>
    </row>
    <row r="290" spans="28:29">
      <c r="AB290" s="263"/>
      <c r="AC290" s="206"/>
    </row>
    <row r="291" spans="28:29">
      <c r="AB291" s="263"/>
      <c r="AC291" s="206"/>
    </row>
    <row r="292" spans="28:29">
      <c r="AB292" s="263"/>
      <c r="AC292" s="206"/>
    </row>
    <row r="293" spans="28:29">
      <c r="AB293" s="263"/>
      <c r="AC293" s="206"/>
    </row>
    <row r="294" spans="28:29">
      <c r="AB294" s="263"/>
      <c r="AC294" s="206"/>
    </row>
    <row r="295" spans="28:29">
      <c r="AB295" s="263"/>
      <c r="AC295" s="206"/>
    </row>
    <row r="296" spans="28:29">
      <c r="AB296" s="263"/>
      <c r="AC296" s="206"/>
    </row>
    <row r="297" spans="28:29">
      <c r="AB297" s="263"/>
      <c r="AC297" s="206"/>
    </row>
    <row r="298" spans="28:29">
      <c r="AB298" s="263"/>
      <c r="AC298" s="206"/>
    </row>
    <row r="299" spans="28:29">
      <c r="AB299" s="263"/>
      <c r="AC299" s="206"/>
    </row>
    <row r="300" spans="28:29">
      <c r="AB300" s="263"/>
      <c r="AC300" s="206"/>
    </row>
    <row r="301" spans="28:29">
      <c r="AB301" s="263"/>
      <c r="AC301" s="206"/>
    </row>
    <row r="302" spans="28:29">
      <c r="AB302" s="263"/>
      <c r="AC302" s="206"/>
    </row>
    <row r="303" spans="28:29">
      <c r="AB303" s="263"/>
      <c r="AC303" s="206"/>
    </row>
    <row r="304" spans="28:29">
      <c r="AB304" s="263"/>
      <c r="AC304" s="206"/>
    </row>
    <row r="305" spans="28:29">
      <c r="AB305" s="263"/>
      <c r="AC305" s="206"/>
    </row>
    <row r="306" spans="28:29">
      <c r="AB306" s="263"/>
      <c r="AC306" s="206"/>
    </row>
    <row r="307" spans="28:29">
      <c r="AB307" s="263"/>
      <c r="AC307" s="206"/>
    </row>
    <row r="308" spans="28:29">
      <c r="AB308" s="263"/>
      <c r="AC308" s="206"/>
    </row>
    <row r="309" spans="28:29">
      <c r="AB309" s="263"/>
      <c r="AC309" s="206"/>
    </row>
    <row r="310" spans="28:29">
      <c r="AB310" s="263"/>
      <c r="AC310" s="206"/>
    </row>
    <row r="311" spans="28:29">
      <c r="AB311" s="263"/>
      <c r="AC311" s="206"/>
    </row>
    <row r="312" spans="28:29">
      <c r="AB312" s="263"/>
      <c r="AC312" s="206"/>
    </row>
    <row r="313" spans="28:29">
      <c r="AB313" s="263"/>
      <c r="AC313" s="206"/>
    </row>
    <row r="314" spans="28:29">
      <c r="AB314" s="263"/>
      <c r="AC314" s="206"/>
    </row>
    <row r="315" spans="28:29">
      <c r="AB315" s="263"/>
      <c r="AC315" s="206"/>
    </row>
    <row r="316" spans="28:29">
      <c r="AB316" s="263"/>
      <c r="AC316" s="206"/>
    </row>
    <row r="317" spans="28:29">
      <c r="AB317" s="263"/>
      <c r="AC317" s="206"/>
    </row>
    <row r="318" spans="28:29">
      <c r="AB318" s="263"/>
      <c r="AC318" s="206"/>
    </row>
    <row r="319" spans="28:29">
      <c r="AB319" s="263"/>
      <c r="AC319" s="206"/>
    </row>
    <row r="320" spans="28:29">
      <c r="AB320" s="263"/>
      <c r="AC320" s="206"/>
    </row>
    <row r="321" spans="28:29">
      <c r="AB321" s="263"/>
      <c r="AC321" s="206"/>
    </row>
    <row r="322" spans="28:29">
      <c r="AB322" s="263"/>
      <c r="AC322" s="206"/>
    </row>
    <row r="323" spans="28:29">
      <c r="AB323" s="263"/>
      <c r="AC323" s="206"/>
    </row>
    <row r="324" spans="28:29">
      <c r="AB324" s="263"/>
      <c r="AC324" s="206"/>
    </row>
    <row r="325" spans="28:29">
      <c r="AB325" s="263"/>
      <c r="AC325" s="206"/>
    </row>
    <row r="326" spans="28:29">
      <c r="AB326" s="263"/>
      <c r="AC326" s="206"/>
    </row>
    <row r="327" spans="28:29">
      <c r="AB327" s="263"/>
      <c r="AC327" s="206"/>
    </row>
    <row r="328" spans="28:29">
      <c r="AB328" s="263"/>
      <c r="AC328" s="206"/>
    </row>
    <row r="329" spans="28:29">
      <c r="AB329" s="263"/>
      <c r="AC329" s="206"/>
    </row>
    <row r="330" spans="28:29">
      <c r="AB330" s="263"/>
      <c r="AC330" s="206"/>
    </row>
    <row r="331" spans="28:29">
      <c r="AB331" s="263"/>
      <c r="AC331" s="206"/>
    </row>
    <row r="332" spans="28:29">
      <c r="AB332" s="263"/>
      <c r="AC332" s="206"/>
    </row>
    <row r="333" spans="28:29">
      <c r="AB333" s="263"/>
      <c r="AC333" s="206"/>
    </row>
    <row r="334" spans="28:29">
      <c r="AB334" s="263"/>
      <c r="AC334" s="206"/>
    </row>
  </sheetData>
  <sheetProtection algorithmName="SHA-512" hashValue="fX7CMPoseZSsSlUFdI2WWrJwnLAJiyBtg0wmce9UWPA07lADBRueB8JCiQeENSEFixC2wERiAtWhvouAB9DiXA==" saltValue="l+De3ZsCfIPLBG2eVu2ziQ==" spinCount="100000" sheet="1" objects="1" scenarios="1" selectLockedCells="1"/>
  <mergeCells count="145">
    <mergeCell ref="T43:V43"/>
    <mergeCell ref="T44:V44"/>
    <mergeCell ref="N35:P35"/>
    <mergeCell ref="AD3:AD4"/>
    <mergeCell ref="Q33:R33"/>
    <mergeCell ref="Q34:R34"/>
    <mergeCell ref="Q43:S43"/>
    <mergeCell ref="Q44:S44"/>
    <mergeCell ref="T18:V18"/>
    <mergeCell ref="T19:V19"/>
    <mergeCell ref="T20:V20"/>
    <mergeCell ref="T21:V21"/>
    <mergeCell ref="T22:V22"/>
    <mergeCell ref="T23:V23"/>
    <mergeCell ref="Q30:R30"/>
    <mergeCell ref="S29:T29"/>
    <mergeCell ref="S30:T30"/>
    <mergeCell ref="Z19:AA19"/>
    <mergeCell ref="Z20:AA20"/>
    <mergeCell ref="Z21:AA21"/>
    <mergeCell ref="Z22:AA22"/>
    <mergeCell ref="Z43:AA43"/>
    <mergeCell ref="Z17:AA17"/>
    <mergeCell ref="Q35:R35"/>
    <mergeCell ref="Z50:AA50"/>
    <mergeCell ref="Z51:AA51"/>
    <mergeCell ref="Z52:AA52"/>
    <mergeCell ref="Z53:AA53"/>
    <mergeCell ref="T52:V52"/>
    <mergeCell ref="T53:V53"/>
    <mergeCell ref="H53:J53"/>
    <mergeCell ref="H52:J52"/>
    <mergeCell ref="K52:M52"/>
    <mergeCell ref="K53:M53"/>
    <mergeCell ref="N52:P52"/>
    <mergeCell ref="N53:P53"/>
    <mergeCell ref="Q52:S52"/>
    <mergeCell ref="Q53:S53"/>
    <mergeCell ref="H23:J23"/>
    <mergeCell ref="J29:K29"/>
    <mergeCell ref="J30:K30"/>
    <mergeCell ref="L29:M29"/>
    <mergeCell ref="L30:M30"/>
    <mergeCell ref="K22:M22"/>
    <mergeCell ref="K23:M23"/>
    <mergeCell ref="B59:H59"/>
    <mergeCell ref="C50:D50"/>
    <mergeCell ref="B56:H57"/>
    <mergeCell ref="H44:J44"/>
    <mergeCell ref="K43:M43"/>
    <mergeCell ref="K44:M44"/>
    <mergeCell ref="H43:J43"/>
    <mergeCell ref="C41:D41"/>
    <mergeCell ref="N29:P29"/>
    <mergeCell ref="N43:P43"/>
    <mergeCell ref="N44:P44"/>
    <mergeCell ref="H34:I34"/>
    <mergeCell ref="N31:P31"/>
    <mergeCell ref="J34:K34"/>
    <mergeCell ref="N30:P30"/>
    <mergeCell ref="N33:P33"/>
    <mergeCell ref="N34:P34"/>
    <mergeCell ref="J31:K31"/>
    <mergeCell ref="J33:K33"/>
    <mergeCell ref="H32:I32"/>
    <mergeCell ref="J32:K32"/>
    <mergeCell ref="L32:M32"/>
    <mergeCell ref="N32:P32"/>
    <mergeCell ref="H29:I29"/>
    <mergeCell ref="H30:I30"/>
    <mergeCell ref="Z41:AA41"/>
    <mergeCell ref="Z42:AA42"/>
    <mergeCell ref="Z44:AA44"/>
    <mergeCell ref="N23:P23"/>
    <mergeCell ref="Q23:S23"/>
    <mergeCell ref="H31:I31"/>
    <mergeCell ref="H33:I33"/>
    <mergeCell ref="C29:D29"/>
    <mergeCell ref="Z29:AA29"/>
    <mergeCell ref="Z34:AA34"/>
    <mergeCell ref="Z35:AA35"/>
    <mergeCell ref="U35:V35"/>
    <mergeCell ref="U34:V34"/>
    <mergeCell ref="S35:T35"/>
    <mergeCell ref="S34:T34"/>
    <mergeCell ref="U29:V29"/>
    <mergeCell ref="U30:V30"/>
    <mergeCell ref="H35:I35"/>
    <mergeCell ref="J35:K35"/>
    <mergeCell ref="L31:M31"/>
    <mergeCell ref="L33:M33"/>
    <mergeCell ref="L34:M34"/>
    <mergeCell ref="L35:M35"/>
    <mergeCell ref="Z23:AA23"/>
    <mergeCell ref="Z30:AA30"/>
    <mergeCell ref="Z31:AA31"/>
    <mergeCell ref="Z33:AA33"/>
    <mergeCell ref="Q31:R31"/>
    <mergeCell ref="U31:V31"/>
    <mergeCell ref="U33:V33"/>
    <mergeCell ref="Q29:R29"/>
    <mergeCell ref="S31:T31"/>
    <mergeCell ref="S33:T33"/>
    <mergeCell ref="Z32:AA32"/>
    <mergeCell ref="Q32:R32"/>
    <mergeCell ref="S32:T32"/>
    <mergeCell ref="U32:V32"/>
    <mergeCell ref="E12:R12"/>
    <mergeCell ref="W1:AA1"/>
    <mergeCell ref="W3:X3"/>
    <mergeCell ref="W4:Z4"/>
    <mergeCell ref="X5:AA5"/>
    <mergeCell ref="W7:Y7"/>
    <mergeCell ref="W9:AA9"/>
    <mergeCell ref="N18:P18"/>
    <mergeCell ref="N19:P19"/>
    <mergeCell ref="K18:M18"/>
    <mergeCell ref="K19:M19"/>
    <mergeCell ref="H18:J18"/>
    <mergeCell ref="H19:J19"/>
    <mergeCell ref="Q18:S18"/>
    <mergeCell ref="Q19:S19"/>
    <mergeCell ref="E4:R4"/>
    <mergeCell ref="E3:R3"/>
    <mergeCell ref="E5:R5"/>
    <mergeCell ref="E6:R6"/>
    <mergeCell ref="E7:R7"/>
    <mergeCell ref="E8:R8"/>
    <mergeCell ref="E9:R9"/>
    <mergeCell ref="E10:R10"/>
    <mergeCell ref="E11:R11"/>
    <mergeCell ref="C16:D16"/>
    <mergeCell ref="Z16:AA16"/>
    <mergeCell ref="Q21:S21"/>
    <mergeCell ref="Q22:S22"/>
    <mergeCell ref="Z18:AA18"/>
    <mergeCell ref="N20:P20"/>
    <mergeCell ref="N21:P21"/>
    <mergeCell ref="N22:P22"/>
    <mergeCell ref="K20:M20"/>
    <mergeCell ref="H20:J20"/>
    <mergeCell ref="Q20:S20"/>
    <mergeCell ref="K21:M21"/>
    <mergeCell ref="H21:J21"/>
    <mergeCell ref="H22:J22"/>
  </mergeCells>
  <conditionalFormatting sqref="Z40:AA40 Z28:AA28 AA55:AA56">
    <cfRule type="cellIs" dxfId="70" priority="16" stopIfTrue="1" operator="notEqual">
      <formula>""</formula>
    </cfRule>
  </conditionalFormatting>
  <conditionalFormatting sqref="G18:G26 G43:G47 G31:G38">
    <cfRule type="cellIs" dxfId="69" priority="17" stopIfTrue="1" operator="equal">
      <formula>0</formula>
    </cfRule>
    <cfRule type="cellIs" dxfId="68" priority="18" stopIfTrue="1" operator="notBetween">
      <formula>#REF!</formula>
      <formula>#REF!</formula>
    </cfRule>
  </conditionalFormatting>
  <conditionalFormatting sqref="W18:W25 Y43:Y45 W43:W46 W33:W35 W31 Y31:Y35">
    <cfRule type="expression" dxfId="67" priority="19" stopIfTrue="1">
      <formula>AND(W18&gt;0,W18&lt;#REF!)</formula>
    </cfRule>
  </conditionalFormatting>
  <conditionalFormatting sqref="W43:W45 W33:W35 W31">
    <cfRule type="expression" dxfId="66" priority="20" stopIfTrue="1">
      <formula>AND(#REF!=1,(#REF!-#REF!)&lt;#REF!)</formula>
    </cfRule>
  </conditionalFormatting>
  <conditionalFormatting sqref="W36:W37">
    <cfRule type="expression" dxfId="65" priority="14" stopIfTrue="1">
      <formula>AND(W36&gt;0,W36&lt;#REF!)</formula>
    </cfRule>
  </conditionalFormatting>
  <conditionalFormatting sqref="G52:G54">
    <cfRule type="cellIs" dxfId="64" priority="7" stopIfTrue="1" operator="equal">
      <formula>0</formula>
    </cfRule>
    <cfRule type="cellIs" dxfId="63" priority="8" stopIfTrue="1" operator="notBetween">
      <formula>#REF!</formula>
      <formula>#REF!</formula>
    </cfRule>
  </conditionalFormatting>
  <conditionalFormatting sqref="W52:W54 Y52:Y54">
    <cfRule type="expression" dxfId="62" priority="9" stopIfTrue="1">
      <formula>AND(W52&gt;0,W52&lt;#REF!)</formula>
    </cfRule>
  </conditionalFormatting>
  <conditionalFormatting sqref="W52:W54">
    <cfRule type="expression" dxfId="61" priority="10" stopIfTrue="1">
      <formula>AND(#REF!=1,(#REF!-#REF!)&lt;#REF!)</formula>
    </cfRule>
  </conditionalFormatting>
  <conditionalFormatting sqref="Z49:AA49">
    <cfRule type="cellIs" dxfId="60" priority="3" stopIfTrue="1" operator="notEqual">
      <formula>""</formula>
    </cfRule>
  </conditionalFormatting>
  <conditionalFormatting sqref="W32">
    <cfRule type="expression" dxfId="59" priority="1" stopIfTrue="1">
      <formula>AND(W32&gt;0,W32&lt;#REF!)</formula>
    </cfRule>
  </conditionalFormatting>
  <conditionalFormatting sqref="W32">
    <cfRule type="expression" dxfId="58" priority="2" stopIfTrue="1">
      <formula>AND(#REF!=1,(#REF!-#REF!)&lt;#REF!)</formula>
    </cfRule>
  </conditionalFormatting>
  <dataValidations count="2">
    <dataValidation type="list" operator="equal" allowBlank="1" showInputMessage="1" showErrorMessage="1" errorTitle="Dämmstärke" error="Wählen Sie aus der Liste eine mögliche Dämmstärke._x000a_Für andere Dämmstärken wenden Sie sich an unsere Ingenieure." sqref="W18:W25 W36:W37 W45:W46" xr:uid="{00000000-0002-0000-0200-000000000000}">
      <formula1>#REF!</formula1>
    </dataValidation>
    <dataValidation operator="equal" allowBlank="1" showInputMessage="1" showErrorMessage="1" errorTitle="Dämmstärke" error="Wählen Sie aus der Liste eine mögliche Dämmstärke._x000a_Für andere Dämmstärken wenden Sie sich an unsere Ingenieure." sqref="W43:W44 W52:W54 W31:W35" xr:uid="{00000000-0002-0000-0200-000001000000}"/>
  </dataValidations>
  <hyperlinks>
    <hyperlink ref="AD3:AD4" location="STARTSEITE!A1" display="zurück zur Startseite" xr:uid="{00000000-0004-0000-0200-000000000000}"/>
  </hyperlinks>
  <printOptions horizontalCentered="1" verticalCentered="1"/>
  <pageMargins left="0.31496062992125984" right="0.31496062992125984" top="0.39370078740157483" bottom="0.19685039370078741" header="0.55118110236220474" footer="0.31496062992125984"/>
  <pageSetup paperSize="9" scale="8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38"/>
  <sheetViews>
    <sheetView zoomScaleNormal="100" workbookViewId="0">
      <selection activeCell="S3" sqref="S3:S4"/>
    </sheetView>
  </sheetViews>
  <sheetFormatPr baseColWidth="10" defaultColWidth="11.42578125" defaultRowHeight="12.75"/>
  <cols>
    <col min="1" max="1" width="8.28515625" style="29" customWidth="1"/>
    <col min="2" max="2" width="6.28515625" style="29" customWidth="1"/>
    <col min="3" max="3" width="10.7109375" style="29" customWidth="1"/>
    <col min="4" max="13" width="6.28515625" style="29" customWidth="1"/>
    <col min="14" max="14" width="10.7109375" style="29" customWidth="1"/>
    <col min="15" max="16" width="5.7109375" style="29" customWidth="1"/>
    <col min="17" max="17" width="3.42578125" style="29" customWidth="1"/>
    <col min="18" max="18" width="11" style="28" customWidth="1"/>
    <col min="19" max="19" width="16.85546875" style="28" customWidth="1"/>
    <col min="20" max="41" width="11.42578125" style="28"/>
    <col min="42" max="16384" width="11.42578125" style="29"/>
  </cols>
  <sheetData>
    <row r="1" spans="1:19" ht="23.25" customHeight="1">
      <c r="A1" s="45"/>
      <c r="B1" s="99" t="s">
        <v>47</v>
      </c>
      <c r="C1" s="27"/>
      <c r="D1" s="27"/>
      <c r="E1" s="27"/>
      <c r="F1" s="27"/>
      <c r="G1" s="27"/>
      <c r="H1" s="27"/>
      <c r="I1" s="27"/>
      <c r="J1" s="27"/>
      <c r="K1" s="27"/>
      <c r="L1" s="104"/>
      <c r="M1" s="103"/>
      <c r="N1" s="103"/>
      <c r="O1" s="103"/>
      <c r="P1" s="105" t="s">
        <v>81</v>
      </c>
      <c r="Q1" s="1"/>
      <c r="R1" s="24"/>
    </row>
    <row r="2" spans="1:19" ht="12" customHeight="1" thickBot="1">
      <c r="A2" s="45"/>
      <c r="B2" s="80"/>
      <c r="C2" s="80"/>
      <c r="D2" s="81"/>
      <c r="E2" s="81"/>
      <c r="F2" s="81"/>
      <c r="G2" s="81"/>
      <c r="H2" s="81"/>
      <c r="I2" s="81"/>
      <c r="J2" s="81"/>
      <c r="K2" s="31"/>
      <c r="L2" s="81"/>
      <c r="M2" s="84"/>
      <c r="N2" s="84"/>
      <c r="O2" s="81"/>
      <c r="P2" s="81"/>
      <c r="Q2" s="1"/>
      <c r="R2" s="24"/>
    </row>
    <row r="3" spans="1:19" ht="15.75" customHeight="1">
      <c r="A3" s="45"/>
      <c r="B3" s="88" t="s">
        <v>0</v>
      </c>
      <c r="C3" s="74"/>
      <c r="D3" s="564"/>
      <c r="E3" s="564"/>
      <c r="F3" s="564"/>
      <c r="G3" s="564"/>
      <c r="H3" s="564"/>
      <c r="I3" s="564"/>
      <c r="J3" s="564"/>
      <c r="K3" s="12"/>
      <c r="L3" s="580" t="s">
        <v>1</v>
      </c>
      <c r="M3" s="580"/>
      <c r="N3" s="76"/>
      <c r="O3" s="76"/>
      <c r="P3" s="91" t="s">
        <v>2</v>
      </c>
      <c r="Q3" s="1"/>
      <c r="R3" s="24"/>
      <c r="S3" s="656" t="s">
        <v>156</v>
      </c>
    </row>
    <row r="4" spans="1:19" ht="15.75" customHeight="1" thickBot="1">
      <c r="A4" s="45"/>
      <c r="B4" s="75"/>
      <c r="C4" s="75"/>
      <c r="D4" s="565"/>
      <c r="E4" s="565"/>
      <c r="F4" s="565"/>
      <c r="G4" s="565"/>
      <c r="H4" s="565"/>
      <c r="I4" s="565"/>
      <c r="J4" s="565"/>
      <c r="K4" s="12"/>
      <c r="L4" s="581"/>
      <c r="M4" s="581"/>
      <c r="N4" s="581"/>
      <c r="O4" s="649"/>
      <c r="P4" s="467"/>
      <c r="Q4" s="2"/>
      <c r="R4" s="78"/>
      <c r="S4" s="657"/>
    </row>
    <row r="5" spans="1:19" ht="15.75" customHeight="1" thickBot="1">
      <c r="A5" s="45"/>
      <c r="B5" s="79"/>
      <c r="C5" s="79"/>
      <c r="D5" s="563"/>
      <c r="E5" s="563"/>
      <c r="F5" s="563"/>
      <c r="G5" s="563"/>
      <c r="H5" s="563"/>
      <c r="I5" s="563"/>
      <c r="J5" s="563"/>
      <c r="K5" s="12"/>
      <c r="L5" s="89" t="s">
        <v>4</v>
      </c>
      <c r="M5" s="582"/>
      <c r="N5" s="582"/>
      <c r="O5" s="582"/>
      <c r="P5" s="582"/>
      <c r="Q5" s="1"/>
      <c r="R5" s="22"/>
    </row>
    <row r="6" spans="1:19" ht="15.75" customHeight="1">
      <c r="A6" s="45"/>
      <c r="B6" s="88" t="s">
        <v>5</v>
      </c>
      <c r="C6" s="74"/>
      <c r="D6" s="564"/>
      <c r="E6" s="564"/>
      <c r="F6" s="564"/>
      <c r="G6" s="564"/>
      <c r="H6" s="564"/>
      <c r="I6" s="564"/>
      <c r="J6" s="564"/>
      <c r="K6" s="12"/>
      <c r="L6" s="90" t="s">
        <v>6</v>
      </c>
      <c r="M6" s="76"/>
      <c r="N6" s="76"/>
      <c r="O6" s="92" t="s">
        <v>7</v>
      </c>
      <c r="P6" s="93" t="s">
        <v>8</v>
      </c>
      <c r="Q6" s="1"/>
      <c r="R6" s="25"/>
    </row>
    <row r="7" spans="1:19" ht="15.75" customHeight="1">
      <c r="A7" s="45"/>
      <c r="B7" s="88" t="s">
        <v>9</v>
      </c>
      <c r="C7" s="74"/>
      <c r="D7" s="565"/>
      <c r="E7" s="565"/>
      <c r="F7" s="565"/>
      <c r="G7" s="565"/>
      <c r="H7" s="565"/>
      <c r="I7" s="565"/>
      <c r="J7" s="565"/>
      <c r="K7" s="12"/>
      <c r="L7" s="583"/>
      <c r="M7" s="583"/>
      <c r="N7" s="583"/>
      <c r="O7" s="429"/>
      <c r="P7" s="430"/>
      <c r="Q7" s="3"/>
      <c r="R7" s="25"/>
    </row>
    <row r="8" spans="1:19" ht="15.75" customHeight="1">
      <c r="A8" s="45"/>
      <c r="B8" s="88" t="s">
        <v>10</v>
      </c>
      <c r="C8" s="74"/>
      <c r="D8" s="565"/>
      <c r="E8" s="565"/>
      <c r="F8" s="565"/>
      <c r="G8" s="565"/>
      <c r="H8" s="565"/>
      <c r="I8" s="565"/>
      <c r="J8" s="565"/>
      <c r="K8" s="12"/>
      <c r="L8" s="90" t="s">
        <v>12</v>
      </c>
      <c r="M8" s="76"/>
      <c r="N8" s="76"/>
      <c r="O8" s="76"/>
      <c r="P8" s="76"/>
      <c r="Q8" s="3"/>
      <c r="R8" s="25"/>
    </row>
    <row r="9" spans="1:19" ht="15.75" customHeight="1" thickBot="1">
      <c r="A9" s="45"/>
      <c r="B9" s="83"/>
      <c r="C9" s="83"/>
      <c r="D9" s="563"/>
      <c r="E9" s="563"/>
      <c r="F9" s="563"/>
      <c r="G9" s="563"/>
      <c r="H9" s="563"/>
      <c r="I9" s="563"/>
      <c r="J9" s="563"/>
      <c r="K9" s="12"/>
      <c r="L9" s="591"/>
      <c r="M9" s="591"/>
      <c r="N9" s="591"/>
      <c r="O9" s="591"/>
      <c r="P9" s="591"/>
      <c r="Q9" s="4"/>
      <c r="R9" s="494" t="s">
        <v>128</v>
      </c>
    </row>
    <row r="10" spans="1:19" ht="15.75" customHeight="1">
      <c r="A10" s="45"/>
      <c r="B10" s="88" t="s">
        <v>11</v>
      </c>
      <c r="C10" s="74"/>
      <c r="D10" s="564"/>
      <c r="E10" s="564"/>
      <c r="F10" s="564"/>
      <c r="G10" s="564"/>
      <c r="H10" s="564"/>
      <c r="I10" s="564"/>
      <c r="J10" s="564"/>
      <c r="K10" s="12"/>
      <c r="L10" s="94" t="s">
        <v>163</v>
      </c>
      <c r="M10" s="43"/>
      <c r="N10" s="43"/>
      <c r="O10" s="43"/>
      <c r="P10" s="43"/>
      <c r="Q10" s="85"/>
      <c r="R10" s="25"/>
    </row>
    <row r="11" spans="1:19" ht="15.75" customHeight="1">
      <c r="A11" s="45"/>
      <c r="B11" s="75"/>
      <c r="C11" s="75"/>
      <c r="D11" s="565"/>
      <c r="E11" s="565"/>
      <c r="F11" s="565"/>
      <c r="G11" s="565"/>
      <c r="H11" s="565"/>
      <c r="I11" s="565"/>
      <c r="J11" s="565"/>
      <c r="K11" s="12"/>
      <c r="L11" s="94" t="s">
        <v>164</v>
      </c>
      <c r="M11" s="46"/>
      <c r="N11" s="46"/>
      <c r="O11" s="46"/>
      <c r="P11" s="46"/>
      <c r="Q11" s="85"/>
      <c r="R11" s="25"/>
    </row>
    <row r="12" spans="1:19" ht="15.75" customHeight="1">
      <c r="A12" s="45"/>
      <c r="B12" s="82"/>
      <c r="C12" s="82"/>
      <c r="D12" s="595"/>
      <c r="E12" s="595"/>
      <c r="F12" s="595"/>
      <c r="G12" s="595"/>
      <c r="H12" s="595"/>
      <c r="I12" s="595"/>
      <c r="J12" s="595"/>
      <c r="K12" s="13"/>
      <c r="L12" s="507" t="s">
        <v>162</v>
      </c>
      <c r="M12" s="71"/>
      <c r="N12" s="71"/>
      <c r="O12" s="71"/>
      <c r="P12" s="71"/>
      <c r="Q12" s="85"/>
      <c r="R12" s="25"/>
    </row>
    <row r="13" spans="1:19" ht="47.25" customHeight="1">
      <c r="A13" s="45"/>
      <c r="B13" s="98" t="s">
        <v>66</v>
      </c>
      <c r="C13" s="71"/>
      <c r="D13" s="71"/>
      <c r="E13" s="77"/>
      <c r="F13" s="77"/>
      <c r="G13" s="77"/>
      <c r="H13" s="77"/>
      <c r="I13" s="77"/>
      <c r="J13" s="77"/>
      <c r="K13" s="13"/>
      <c r="M13" s="26"/>
      <c r="N13" s="26"/>
      <c r="O13" s="26"/>
      <c r="P13" s="12"/>
      <c r="Q13" s="3"/>
      <c r="R13" s="25"/>
    </row>
    <row r="14" spans="1:19" ht="15.75" customHeight="1">
      <c r="A14" s="45"/>
      <c r="B14" s="98" t="s">
        <v>44</v>
      </c>
      <c r="C14" s="63"/>
      <c r="D14" s="97"/>
      <c r="E14" s="97"/>
      <c r="F14" s="97"/>
      <c r="G14" s="10"/>
      <c r="H14" s="34"/>
      <c r="I14" s="34"/>
      <c r="J14" s="34"/>
      <c r="K14" s="34"/>
      <c r="L14" s="34"/>
      <c r="M14" s="12"/>
      <c r="N14" s="35"/>
      <c r="O14" s="12"/>
      <c r="P14" s="12"/>
      <c r="Q14" s="3"/>
      <c r="R14" s="25"/>
    </row>
    <row r="15" spans="1:19" ht="5.25" customHeight="1">
      <c r="A15" s="45"/>
      <c r="B15" s="32"/>
      <c r="C15" s="32"/>
      <c r="D15" s="33"/>
      <c r="E15" s="26"/>
      <c r="F15" s="26"/>
      <c r="G15" s="10"/>
      <c r="H15" s="34"/>
      <c r="I15" s="34"/>
      <c r="J15" s="34"/>
      <c r="K15" s="34"/>
      <c r="L15" s="34"/>
      <c r="M15" s="12"/>
      <c r="N15" s="35"/>
      <c r="O15" s="12"/>
      <c r="P15" s="12"/>
      <c r="Q15" s="3"/>
      <c r="R15" s="25"/>
    </row>
    <row r="16" spans="1:19" ht="15.75" customHeight="1">
      <c r="A16" s="45"/>
      <c r="B16" s="174" t="s">
        <v>45</v>
      </c>
      <c r="C16" s="176" t="s">
        <v>13</v>
      </c>
      <c r="D16" s="106" t="s">
        <v>17</v>
      </c>
      <c r="E16" s="180" t="s">
        <v>18</v>
      </c>
      <c r="F16" s="181" t="s">
        <v>19</v>
      </c>
      <c r="G16" s="106" t="s">
        <v>20</v>
      </c>
      <c r="H16" s="106" t="s">
        <v>21</v>
      </c>
      <c r="I16" s="106" t="s">
        <v>22</v>
      </c>
      <c r="J16" s="106" t="s">
        <v>23</v>
      </c>
      <c r="K16" s="106" t="s">
        <v>24</v>
      </c>
      <c r="L16" s="106" t="s">
        <v>3</v>
      </c>
      <c r="M16" s="176" t="s">
        <v>25</v>
      </c>
      <c r="N16" s="106" t="s">
        <v>14</v>
      </c>
      <c r="O16" s="642" t="s">
        <v>55</v>
      </c>
      <c r="P16" s="643"/>
      <c r="Q16" s="5"/>
      <c r="R16" s="25"/>
    </row>
    <row r="17" spans="1:18" ht="15.75" customHeight="1">
      <c r="A17" s="45"/>
      <c r="B17" s="175" t="s">
        <v>46</v>
      </c>
      <c r="C17" s="177"/>
      <c r="D17" s="110" t="s">
        <v>16</v>
      </c>
      <c r="E17" s="178" t="s">
        <v>16</v>
      </c>
      <c r="F17" s="179" t="s">
        <v>16</v>
      </c>
      <c r="G17" s="110" t="s">
        <v>16</v>
      </c>
      <c r="H17" s="110" t="s">
        <v>16</v>
      </c>
      <c r="I17" s="110" t="s">
        <v>16</v>
      </c>
      <c r="J17" s="110" t="s">
        <v>16</v>
      </c>
      <c r="K17" s="110" t="s">
        <v>16</v>
      </c>
      <c r="L17" s="110" t="s">
        <v>15</v>
      </c>
      <c r="M17" s="177" t="s">
        <v>26</v>
      </c>
      <c r="N17" s="110"/>
      <c r="O17" s="644" t="s">
        <v>56</v>
      </c>
      <c r="P17" s="645"/>
      <c r="Q17" s="5"/>
      <c r="R17" s="25"/>
    </row>
    <row r="18" spans="1:18" ht="15.75" customHeight="1">
      <c r="A18" s="45"/>
      <c r="B18" s="459"/>
      <c r="C18" s="117" t="s">
        <v>49</v>
      </c>
      <c r="D18" s="95">
        <v>140</v>
      </c>
      <c r="E18" s="127">
        <v>10</v>
      </c>
      <c r="F18" s="128">
        <v>150</v>
      </c>
      <c r="G18" s="96">
        <v>112</v>
      </c>
      <c r="H18" s="96">
        <v>90</v>
      </c>
      <c r="I18" s="96">
        <v>150</v>
      </c>
      <c r="J18" s="96">
        <v>500</v>
      </c>
      <c r="K18" s="96">
        <v>36</v>
      </c>
      <c r="L18" s="96">
        <v>1.25</v>
      </c>
      <c r="M18" s="365">
        <v>6.32</v>
      </c>
      <c r="N18" s="435"/>
      <c r="O18" s="576">
        <f>L18*N18</f>
        <v>0</v>
      </c>
      <c r="P18" s="577"/>
      <c r="Q18" s="5"/>
      <c r="R18" s="25"/>
    </row>
    <row r="19" spans="1:18" ht="15.75" customHeight="1">
      <c r="A19" s="45"/>
      <c r="B19" s="449"/>
      <c r="C19" s="118" t="s">
        <v>50</v>
      </c>
      <c r="D19" s="111">
        <v>140</v>
      </c>
      <c r="E19" s="129">
        <v>10</v>
      </c>
      <c r="F19" s="130">
        <v>150</v>
      </c>
      <c r="G19" s="112">
        <v>112</v>
      </c>
      <c r="H19" s="112">
        <v>90</v>
      </c>
      <c r="I19" s="112">
        <v>150</v>
      </c>
      <c r="J19" s="112">
        <v>500</v>
      </c>
      <c r="K19" s="112">
        <v>36</v>
      </c>
      <c r="L19" s="112">
        <v>0.83</v>
      </c>
      <c r="M19" s="366">
        <v>6.04</v>
      </c>
      <c r="N19" s="436"/>
      <c r="O19" s="572">
        <f>L19*N19</f>
        <v>0</v>
      </c>
      <c r="P19" s="573"/>
      <c r="Q19" s="5"/>
      <c r="R19" s="25"/>
    </row>
    <row r="20" spans="1:18" ht="15.75" customHeight="1">
      <c r="A20" s="45"/>
      <c r="B20" s="450"/>
      <c r="C20" s="119" t="s">
        <v>27</v>
      </c>
      <c r="D20" s="61">
        <v>170</v>
      </c>
      <c r="E20" s="131">
        <v>10</v>
      </c>
      <c r="F20" s="132">
        <v>150</v>
      </c>
      <c r="G20" s="62">
        <v>142</v>
      </c>
      <c r="H20" s="62">
        <v>120</v>
      </c>
      <c r="I20" s="62">
        <v>150</v>
      </c>
      <c r="J20" s="62">
        <v>500</v>
      </c>
      <c r="K20" s="62">
        <v>36</v>
      </c>
      <c r="L20" s="62">
        <v>1.25</v>
      </c>
      <c r="M20" s="367">
        <v>6.55</v>
      </c>
      <c r="N20" s="438"/>
      <c r="O20" s="566">
        <f>L20*N20</f>
        <v>0</v>
      </c>
      <c r="P20" s="567"/>
      <c r="Q20" s="5"/>
      <c r="R20" s="25"/>
    </row>
    <row r="21" spans="1:18" ht="15.75" customHeight="1">
      <c r="A21" s="45"/>
      <c r="B21" s="453"/>
      <c r="C21" s="120" t="s">
        <v>28</v>
      </c>
      <c r="D21" s="59">
        <v>170</v>
      </c>
      <c r="E21" s="133">
        <v>12</v>
      </c>
      <c r="F21" s="134">
        <v>150</v>
      </c>
      <c r="G21" s="60">
        <v>142</v>
      </c>
      <c r="H21" s="60">
        <v>120</v>
      </c>
      <c r="I21" s="60">
        <v>150</v>
      </c>
      <c r="J21" s="60">
        <v>600</v>
      </c>
      <c r="K21" s="60">
        <v>36</v>
      </c>
      <c r="L21" s="60">
        <v>1.25</v>
      </c>
      <c r="M21" s="338">
        <v>8.19</v>
      </c>
      <c r="N21" s="439"/>
      <c r="O21" s="646">
        <f>L21*N21</f>
        <v>0</v>
      </c>
      <c r="P21" s="647"/>
      <c r="Q21" s="5"/>
      <c r="R21" s="25"/>
    </row>
    <row r="22" spans="1:18" ht="15.75" customHeight="1">
      <c r="A22" s="45"/>
      <c r="B22" s="453"/>
      <c r="C22" s="120" t="s">
        <v>51</v>
      </c>
      <c r="D22" s="59">
        <v>170</v>
      </c>
      <c r="E22" s="133">
        <v>12</v>
      </c>
      <c r="F22" s="134">
        <v>150</v>
      </c>
      <c r="G22" s="60">
        <v>142</v>
      </c>
      <c r="H22" s="60">
        <v>120</v>
      </c>
      <c r="I22" s="60">
        <v>150</v>
      </c>
      <c r="J22" s="60">
        <v>500</v>
      </c>
      <c r="K22" s="60">
        <v>36</v>
      </c>
      <c r="L22" s="60">
        <v>0.83</v>
      </c>
      <c r="M22" s="338">
        <v>8.7799999999999994</v>
      </c>
      <c r="N22" s="432"/>
      <c r="O22" s="570">
        <f t="shared" ref="O22:O37" si="0">L22*N22</f>
        <v>0</v>
      </c>
      <c r="P22" s="571"/>
      <c r="Q22" s="5"/>
      <c r="R22" s="25"/>
    </row>
    <row r="23" spans="1:18" ht="15.75" customHeight="1">
      <c r="A23" s="45"/>
      <c r="B23" s="451"/>
      <c r="C23" s="121" t="s">
        <v>29</v>
      </c>
      <c r="D23" s="69">
        <v>170</v>
      </c>
      <c r="E23" s="135">
        <v>12</v>
      </c>
      <c r="F23" s="136">
        <v>150</v>
      </c>
      <c r="G23" s="70">
        <v>142</v>
      </c>
      <c r="H23" s="70">
        <v>120</v>
      </c>
      <c r="I23" s="70">
        <v>200</v>
      </c>
      <c r="J23" s="70">
        <v>600</v>
      </c>
      <c r="K23" s="70">
        <v>36</v>
      </c>
      <c r="L23" s="70">
        <v>1.25</v>
      </c>
      <c r="M23" s="368">
        <v>9.75</v>
      </c>
      <c r="N23" s="445"/>
      <c r="O23" s="568">
        <f t="shared" si="0"/>
        <v>0</v>
      </c>
      <c r="P23" s="569"/>
      <c r="Q23" s="5"/>
      <c r="R23" s="25"/>
    </row>
    <row r="24" spans="1:18" ht="15.75" customHeight="1">
      <c r="A24" s="45"/>
      <c r="B24" s="460"/>
      <c r="C24" s="122" t="s">
        <v>30</v>
      </c>
      <c r="D24" s="113">
        <v>200</v>
      </c>
      <c r="E24" s="137">
        <v>10</v>
      </c>
      <c r="F24" s="138">
        <v>150</v>
      </c>
      <c r="G24" s="114">
        <v>172</v>
      </c>
      <c r="H24" s="114">
        <v>150</v>
      </c>
      <c r="I24" s="114">
        <v>150</v>
      </c>
      <c r="J24" s="114">
        <v>500</v>
      </c>
      <c r="K24" s="114">
        <v>36</v>
      </c>
      <c r="L24" s="114">
        <v>1.25</v>
      </c>
      <c r="M24" s="385">
        <v>6.84</v>
      </c>
      <c r="N24" s="440"/>
      <c r="O24" s="576">
        <f t="shared" si="0"/>
        <v>0</v>
      </c>
      <c r="P24" s="577"/>
      <c r="Q24" s="5"/>
      <c r="R24" s="25"/>
    </row>
    <row r="25" spans="1:18" ht="15.75" customHeight="1">
      <c r="A25" s="45"/>
      <c r="B25" s="457"/>
      <c r="C25" s="123" t="s">
        <v>31</v>
      </c>
      <c r="D25" s="66">
        <v>200</v>
      </c>
      <c r="E25" s="139">
        <v>12</v>
      </c>
      <c r="F25" s="140">
        <v>150</v>
      </c>
      <c r="G25" s="67">
        <v>172</v>
      </c>
      <c r="H25" s="67">
        <v>150</v>
      </c>
      <c r="I25" s="67">
        <v>150</v>
      </c>
      <c r="J25" s="67">
        <v>600</v>
      </c>
      <c r="K25" s="67">
        <v>36</v>
      </c>
      <c r="L25" s="67">
        <v>1.25</v>
      </c>
      <c r="M25" s="370">
        <v>10.47</v>
      </c>
      <c r="N25" s="442"/>
      <c r="O25" s="570">
        <f t="shared" si="0"/>
        <v>0</v>
      </c>
      <c r="P25" s="571"/>
      <c r="Q25" s="5"/>
      <c r="R25" s="25"/>
    </row>
    <row r="26" spans="1:18" ht="15.75" customHeight="1">
      <c r="A26" s="45"/>
      <c r="B26" s="457"/>
      <c r="C26" s="123" t="s">
        <v>52</v>
      </c>
      <c r="D26" s="66">
        <v>200</v>
      </c>
      <c r="E26" s="139">
        <v>12</v>
      </c>
      <c r="F26" s="140">
        <v>150</v>
      </c>
      <c r="G26" s="67">
        <v>172</v>
      </c>
      <c r="H26" s="67">
        <v>150</v>
      </c>
      <c r="I26" s="67">
        <v>150</v>
      </c>
      <c r="J26" s="67">
        <v>500</v>
      </c>
      <c r="K26" s="67">
        <v>36</v>
      </c>
      <c r="L26" s="67">
        <v>0.83</v>
      </c>
      <c r="M26" s="370">
        <v>8.93</v>
      </c>
      <c r="N26" s="442"/>
      <c r="O26" s="570">
        <f t="shared" si="0"/>
        <v>0</v>
      </c>
      <c r="P26" s="571"/>
      <c r="Q26" s="5"/>
      <c r="R26" s="25"/>
    </row>
    <row r="27" spans="1:18" ht="15.75" customHeight="1">
      <c r="A27" s="45"/>
      <c r="B27" s="457"/>
      <c r="C27" s="123" t="s">
        <v>32</v>
      </c>
      <c r="D27" s="66">
        <v>200</v>
      </c>
      <c r="E27" s="139">
        <v>12</v>
      </c>
      <c r="F27" s="140">
        <v>150</v>
      </c>
      <c r="G27" s="67">
        <v>172</v>
      </c>
      <c r="H27" s="67">
        <v>150</v>
      </c>
      <c r="I27" s="67">
        <v>200</v>
      </c>
      <c r="J27" s="67">
        <v>600</v>
      </c>
      <c r="K27" s="67">
        <v>36</v>
      </c>
      <c r="L27" s="67">
        <v>1.25</v>
      </c>
      <c r="M27" s="370">
        <v>11.04</v>
      </c>
      <c r="N27" s="442"/>
      <c r="O27" s="570">
        <f t="shared" si="0"/>
        <v>0</v>
      </c>
      <c r="P27" s="571"/>
      <c r="Q27" s="5"/>
      <c r="R27" s="25"/>
    </row>
    <row r="28" spans="1:18" ht="15.75" customHeight="1">
      <c r="A28" s="45"/>
      <c r="B28" s="461"/>
      <c r="C28" s="124" t="s">
        <v>33</v>
      </c>
      <c r="D28" s="115">
        <v>200</v>
      </c>
      <c r="E28" s="141">
        <v>12</v>
      </c>
      <c r="F28" s="142">
        <v>150</v>
      </c>
      <c r="G28" s="116">
        <v>172</v>
      </c>
      <c r="H28" s="116">
        <v>150</v>
      </c>
      <c r="I28" s="116">
        <v>250</v>
      </c>
      <c r="J28" s="116">
        <v>600</v>
      </c>
      <c r="K28" s="116">
        <v>36</v>
      </c>
      <c r="L28" s="116">
        <v>1.25</v>
      </c>
      <c r="M28" s="386">
        <v>11.5</v>
      </c>
      <c r="N28" s="446"/>
      <c r="O28" s="572">
        <f t="shared" si="0"/>
        <v>0</v>
      </c>
      <c r="P28" s="573"/>
      <c r="Q28" s="5"/>
      <c r="R28" s="25"/>
    </row>
    <row r="29" spans="1:18" ht="15.75" customHeight="1">
      <c r="A29" s="45"/>
      <c r="B29" s="459"/>
      <c r="C29" s="125" t="s">
        <v>34</v>
      </c>
      <c r="D29" s="95">
        <v>230</v>
      </c>
      <c r="E29" s="143">
        <v>10</v>
      </c>
      <c r="F29" s="144">
        <v>150</v>
      </c>
      <c r="G29" s="96">
        <v>202</v>
      </c>
      <c r="H29" s="96">
        <v>180</v>
      </c>
      <c r="I29" s="96">
        <v>150</v>
      </c>
      <c r="J29" s="96">
        <v>500</v>
      </c>
      <c r="K29" s="96">
        <v>36</v>
      </c>
      <c r="L29" s="96">
        <v>1.25</v>
      </c>
      <c r="M29" s="372">
        <v>7.27</v>
      </c>
      <c r="N29" s="435"/>
      <c r="O29" s="566">
        <f t="shared" si="0"/>
        <v>0</v>
      </c>
      <c r="P29" s="567"/>
      <c r="Q29" s="5"/>
      <c r="R29" s="25"/>
    </row>
    <row r="30" spans="1:18" ht="15.75" customHeight="1">
      <c r="A30" s="45"/>
      <c r="B30" s="459"/>
      <c r="C30" s="125" t="s">
        <v>35</v>
      </c>
      <c r="D30" s="95">
        <v>230</v>
      </c>
      <c r="E30" s="143">
        <v>12</v>
      </c>
      <c r="F30" s="144">
        <v>150</v>
      </c>
      <c r="G30" s="96">
        <v>202</v>
      </c>
      <c r="H30" s="96">
        <v>180</v>
      </c>
      <c r="I30" s="96">
        <v>150</v>
      </c>
      <c r="J30" s="96">
        <v>600</v>
      </c>
      <c r="K30" s="96">
        <v>36</v>
      </c>
      <c r="L30" s="96">
        <v>1.25</v>
      </c>
      <c r="M30" s="372">
        <v>10.96</v>
      </c>
      <c r="N30" s="435"/>
      <c r="O30" s="570">
        <f t="shared" si="0"/>
        <v>0</v>
      </c>
      <c r="P30" s="571"/>
      <c r="Q30" s="5"/>
      <c r="R30" s="25"/>
    </row>
    <row r="31" spans="1:18" ht="15.75" customHeight="1">
      <c r="A31" s="45"/>
      <c r="B31" s="459"/>
      <c r="C31" s="125" t="s">
        <v>53</v>
      </c>
      <c r="D31" s="95">
        <v>230</v>
      </c>
      <c r="E31" s="143">
        <v>12</v>
      </c>
      <c r="F31" s="144">
        <v>150</v>
      </c>
      <c r="G31" s="96">
        <v>202</v>
      </c>
      <c r="H31" s="96">
        <v>180</v>
      </c>
      <c r="I31" s="96">
        <v>150</v>
      </c>
      <c r="J31" s="96">
        <v>500</v>
      </c>
      <c r="K31" s="96">
        <v>36</v>
      </c>
      <c r="L31" s="96">
        <v>0.83</v>
      </c>
      <c r="M31" s="372">
        <v>9.42</v>
      </c>
      <c r="N31" s="435"/>
      <c r="O31" s="570">
        <f t="shared" si="0"/>
        <v>0</v>
      </c>
      <c r="P31" s="571"/>
      <c r="Q31" s="5"/>
      <c r="R31" s="25"/>
    </row>
    <row r="32" spans="1:18" ht="15.75" customHeight="1">
      <c r="A32" s="45"/>
      <c r="B32" s="459"/>
      <c r="C32" s="125" t="s">
        <v>36</v>
      </c>
      <c r="D32" s="95">
        <v>230</v>
      </c>
      <c r="E32" s="143">
        <v>12</v>
      </c>
      <c r="F32" s="144">
        <v>150</v>
      </c>
      <c r="G32" s="96">
        <v>202</v>
      </c>
      <c r="H32" s="96">
        <v>180</v>
      </c>
      <c r="I32" s="96">
        <v>200</v>
      </c>
      <c r="J32" s="96">
        <v>600</v>
      </c>
      <c r="K32" s="96">
        <v>36</v>
      </c>
      <c r="L32" s="96">
        <v>1.25</v>
      </c>
      <c r="M32" s="372">
        <v>11.52</v>
      </c>
      <c r="N32" s="435"/>
      <c r="O32" s="570">
        <f t="shared" si="0"/>
        <v>0</v>
      </c>
      <c r="P32" s="571"/>
      <c r="Q32" s="5"/>
      <c r="R32" s="25"/>
    </row>
    <row r="33" spans="1:18" ht="15.75" customHeight="1">
      <c r="A33" s="45"/>
      <c r="B33" s="449"/>
      <c r="C33" s="118" t="s">
        <v>37</v>
      </c>
      <c r="D33" s="111">
        <v>230</v>
      </c>
      <c r="E33" s="129">
        <v>12</v>
      </c>
      <c r="F33" s="130">
        <v>150</v>
      </c>
      <c r="G33" s="112">
        <v>202</v>
      </c>
      <c r="H33" s="112">
        <v>180</v>
      </c>
      <c r="I33" s="112">
        <v>250</v>
      </c>
      <c r="J33" s="112">
        <v>600</v>
      </c>
      <c r="K33" s="112">
        <v>36</v>
      </c>
      <c r="L33" s="112">
        <v>1.25</v>
      </c>
      <c r="M33" s="366">
        <v>12.09</v>
      </c>
      <c r="N33" s="436"/>
      <c r="O33" s="572">
        <f t="shared" si="0"/>
        <v>0</v>
      </c>
      <c r="P33" s="573"/>
      <c r="Q33" s="5"/>
      <c r="R33" s="25"/>
    </row>
    <row r="34" spans="1:18" ht="15.75" customHeight="1">
      <c r="A34" s="45"/>
      <c r="B34" s="459"/>
      <c r="C34" s="125" t="s">
        <v>38</v>
      </c>
      <c r="D34" s="95">
        <v>250</v>
      </c>
      <c r="E34" s="143">
        <v>12</v>
      </c>
      <c r="F34" s="144">
        <v>150</v>
      </c>
      <c r="G34" s="96">
        <v>222</v>
      </c>
      <c r="H34" s="96">
        <v>200</v>
      </c>
      <c r="I34" s="96">
        <v>150</v>
      </c>
      <c r="J34" s="96">
        <v>600</v>
      </c>
      <c r="K34" s="96">
        <v>36</v>
      </c>
      <c r="L34" s="96">
        <v>1.25</v>
      </c>
      <c r="M34" s="372">
        <v>11.17</v>
      </c>
      <c r="N34" s="435"/>
      <c r="O34" s="566">
        <f t="shared" si="0"/>
        <v>0</v>
      </c>
      <c r="P34" s="567"/>
      <c r="Q34" s="5"/>
      <c r="R34" s="25"/>
    </row>
    <row r="35" spans="1:18" ht="15.75" customHeight="1">
      <c r="A35" s="45"/>
      <c r="B35" s="457"/>
      <c r="C35" s="123" t="s">
        <v>54</v>
      </c>
      <c r="D35" s="66">
        <v>250</v>
      </c>
      <c r="E35" s="139">
        <v>12</v>
      </c>
      <c r="F35" s="140">
        <v>150</v>
      </c>
      <c r="G35" s="67">
        <v>222</v>
      </c>
      <c r="H35" s="67">
        <v>200</v>
      </c>
      <c r="I35" s="67">
        <v>150</v>
      </c>
      <c r="J35" s="67">
        <v>500</v>
      </c>
      <c r="K35" s="67">
        <v>36</v>
      </c>
      <c r="L35" s="67">
        <v>0.83</v>
      </c>
      <c r="M35" s="370">
        <v>9.6300000000000008</v>
      </c>
      <c r="N35" s="442"/>
      <c r="O35" s="570">
        <f t="shared" si="0"/>
        <v>0</v>
      </c>
      <c r="P35" s="571"/>
      <c r="Q35" s="5"/>
      <c r="R35" s="25"/>
    </row>
    <row r="36" spans="1:18" ht="15.75" customHeight="1">
      <c r="A36" s="45"/>
      <c r="B36" s="450"/>
      <c r="C36" s="119" t="s">
        <v>39</v>
      </c>
      <c r="D36" s="61">
        <v>250</v>
      </c>
      <c r="E36" s="131">
        <v>12</v>
      </c>
      <c r="F36" s="132">
        <v>150</v>
      </c>
      <c r="G36" s="62">
        <v>222</v>
      </c>
      <c r="H36" s="62">
        <v>200</v>
      </c>
      <c r="I36" s="62">
        <v>200</v>
      </c>
      <c r="J36" s="62">
        <v>600</v>
      </c>
      <c r="K36" s="62">
        <v>36</v>
      </c>
      <c r="L36" s="62">
        <v>1.25</v>
      </c>
      <c r="M36" s="367">
        <v>11.74</v>
      </c>
      <c r="N36" s="438"/>
      <c r="O36" s="570">
        <f t="shared" si="0"/>
        <v>0</v>
      </c>
      <c r="P36" s="571"/>
      <c r="Q36" s="5"/>
      <c r="R36" s="25"/>
    </row>
    <row r="37" spans="1:18" ht="15.75" customHeight="1">
      <c r="A37" s="45"/>
      <c r="B37" s="454"/>
      <c r="C37" s="126" t="s">
        <v>40</v>
      </c>
      <c r="D37" s="108">
        <v>250</v>
      </c>
      <c r="E37" s="145">
        <v>12</v>
      </c>
      <c r="F37" s="146">
        <v>150</v>
      </c>
      <c r="G37" s="109">
        <v>222</v>
      </c>
      <c r="H37" s="109">
        <v>200</v>
      </c>
      <c r="I37" s="109">
        <v>250</v>
      </c>
      <c r="J37" s="109">
        <v>600</v>
      </c>
      <c r="K37" s="109">
        <v>36</v>
      </c>
      <c r="L37" s="109">
        <v>1.25</v>
      </c>
      <c r="M37" s="339">
        <v>12.3</v>
      </c>
      <c r="N37" s="433"/>
      <c r="O37" s="572">
        <f t="shared" si="0"/>
        <v>0</v>
      </c>
      <c r="P37" s="573"/>
      <c r="Q37" s="5"/>
      <c r="R37" s="25"/>
    </row>
    <row r="38" spans="1:18" ht="15.75" customHeight="1">
      <c r="A38" s="45"/>
      <c r="B38" s="376" t="s">
        <v>63</v>
      </c>
      <c r="C38" s="220"/>
      <c r="D38" s="73"/>
      <c r="E38" s="73"/>
      <c r="F38" s="73"/>
      <c r="G38" s="223"/>
      <c r="H38" s="223"/>
      <c r="I38" s="223"/>
      <c r="J38" s="223"/>
      <c r="K38" s="223"/>
      <c r="L38" s="223"/>
      <c r="M38" s="72"/>
      <c r="N38" s="226"/>
      <c r="O38" s="226"/>
      <c r="P38" s="226"/>
      <c r="Q38" s="5"/>
      <c r="R38" s="25"/>
    </row>
    <row r="39" spans="1:18" ht="19.5" customHeight="1">
      <c r="A39" s="45"/>
      <c r="B39" s="220"/>
      <c r="C39" s="220"/>
      <c r="D39" s="73"/>
      <c r="E39" s="73"/>
      <c r="F39" s="73"/>
      <c r="G39" s="223"/>
      <c r="H39" s="223"/>
      <c r="I39" s="223"/>
      <c r="J39" s="223"/>
      <c r="K39" s="223"/>
      <c r="L39" s="223"/>
      <c r="M39" s="72"/>
      <c r="N39" s="226"/>
      <c r="O39" s="226"/>
      <c r="P39" s="226"/>
      <c r="Q39" s="5"/>
      <c r="R39" s="25"/>
    </row>
    <row r="40" spans="1:18" ht="15.75" customHeight="1">
      <c r="A40" s="45"/>
      <c r="B40" s="220"/>
      <c r="C40" s="220"/>
      <c r="D40" s="73"/>
      <c r="E40" s="73"/>
      <c r="F40" s="73"/>
      <c r="G40" s="223"/>
      <c r="H40" s="223"/>
      <c r="I40" s="223"/>
      <c r="J40" s="223"/>
      <c r="K40" s="223"/>
      <c r="L40" s="223"/>
      <c r="M40" s="72"/>
      <c r="N40" s="226"/>
      <c r="O40" s="226"/>
      <c r="P40" s="226"/>
      <c r="Q40" s="5"/>
      <c r="R40" s="25"/>
    </row>
    <row r="41" spans="1:18" ht="15.75" customHeight="1">
      <c r="A41" s="45"/>
      <c r="B41" s="211" t="s">
        <v>68</v>
      </c>
      <c r="C41" s="220"/>
      <c r="D41" s="73"/>
      <c r="E41" s="73"/>
      <c r="F41" s="73"/>
      <c r="G41" s="223"/>
      <c r="H41" s="223"/>
      <c r="I41" s="223"/>
      <c r="J41" s="223"/>
      <c r="K41" s="223"/>
      <c r="L41" s="234"/>
      <c r="M41" s="72"/>
      <c r="N41" s="73"/>
      <c r="O41" s="73"/>
      <c r="P41" s="73"/>
      <c r="Q41" s="5"/>
      <c r="R41" s="25"/>
    </row>
    <row r="42" spans="1:18" ht="15.75" customHeight="1">
      <c r="A42" s="45"/>
      <c r="B42" s="235" t="s">
        <v>67</v>
      </c>
      <c r="C42" s="236"/>
      <c r="D42" s="237"/>
      <c r="E42" s="234"/>
      <c r="F42" s="234"/>
      <c r="G42" s="234"/>
      <c r="H42" s="234"/>
      <c r="I42" s="234"/>
      <c r="J42" s="234"/>
      <c r="K42" s="234"/>
      <c r="L42" s="234"/>
      <c r="M42" s="234"/>
      <c r="N42" s="234"/>
      <c r="O42" s="227"/>
      <c r="P42" s="227"/>
      <c r="Q42" s="6"/>
      <c r="R42" s="25"/>
    </row>
    <row r="43" spans="1:18" ht="14.25" customHeight="1">
      <c r="A43" s="45"/>
      <c r="B43" s="354" t="s">
        <v>43</v>
      </c>
      <c r="C43" s="234"/>
      <c r="D43" s="233"/>
      <c r="E43" s="234"/>
      <c r="F43" s="234"/>
      <c r="G43" s="234"/>
      <c r="H43" s="234"/>
      <c r="I43" s="234"/>
      <c r="J43" s="234"/>
      <c r="K43" s="234"/>
      <c r="L43" s="234"/>
      <c r="M43" s="234"/>
      <c r="N43" s="234"/>
      <c r="O43" s="228"/>
      <c r="P43" s="229"/>
      <c r="Q43" s="5"/>
      <c r="R43" s="25"/>
    </row>
    <row r="44" spans="1:18" ht="5.25" customHeight="1">
      <c r="A44" s="45"/>
      <c r="B44" s="36"/>
      <c r="C44" s="36"/>
      <c r="D44" s="37"/>
      <c r="E44" s="36"/>
      <c r="F44" s="36"/>
      <c r="G44" s="36"/>
      <c r="H44" s="36"/>
      <c r="I44" s="36"/>
      <c r="J44" s="36"/>
      <c r="K44" s="36"/>
      <c r="L44" s="36"/>
      <c r="M44" s="36"/>
      <c r="N44" s="36"/>
      <c r="O44" s="14"/>
      <c r="P44" s="9"/>
      <c r="Q44" s="5"/>
      <c r="R44" s="25"/>
    </row>
    <row r="45" spans="1:18" ht="15.75" customHeight="1">
      <c r="A45" s="45"/>
      <c r="B45" s="174" t="s">
        <v>45</v>
      </c>
      <c r="C45" s="176" t="s">
        <v>13</v>
      </c>
      <c r="D45" s="106" t="s">
        <v>17</v>
      </c>
      <c r="E45" s="180" t="s">
        <v>18</v>
      </c>
      <c r="F45" s="181" t="s">
        <v>19</v>
      </c>
      <c r="G45" s="106" t="s">
        <v>20</v>
      </c>
      <c r="H45" s="106" t="s">
        <v>21</v>
      </c>
      <c r="I45" s="106" t="s">
        <v>22</v>
      </c>
      <c r="J45" s="106" t="s">
        <v>23</v>
      </c>
      <c r="K45" s="106" t="s">
        <v>24</v>
      </c>
      <c r="L45" s="106" t="s">
        <v>3</v>
      </c>
      <c r="M45" s="176" t="s">
        <v>25</v>
      </c>
      <c r="N45" s="106" t="s">
        <v>14</v>
      </c>
      <c r="O45" s="642" t="s">
        <v>55</v>
      </c>
      <c r="P45" s="643"/>
      <c r="Q45" s="5"/>
      <c r="R45" s="25"/>
    </row>
    <row r="46" spans="1:18" ht="15.75" customHeight="1">
      <c r="A46" s="45"/>
      <c r="B46" s="175" t="s">
        <v>46</v>
      </c>
      <c r="C46" s="177"/>
      <c r="D46" s="110" t="s">
        <v>16</v>
      </c>
      <c r="E46" s="178" t="s">
        <v>16</v>
      </c>
      <c r="F46" s="179" t="s">
        <v>16</v>
      </c>
      <c r="G46" s="110" t="s">
        <v>16</v>
      </c>
      <c r="H46" s="110" t="s">
        <v>16</v>
      </c>
      <c r="I46" s="110" t="s">
        <v>16</v>
      </c>
      <c r="J46" s="110" t="s">
        <v>16</v>
      </c>
      <c r="K46" s="110" t="s">
        <v>16</v>
      </c>
      <c r="L46" s="110" t="s">
        <v>15</v>
      </c>
      <c r="M46" s="177" t="s">
        <v>26</v>
      </c>
      <c r="N46" s="110"/>
      <c r="O46" s="644" t="s">
        <v>56</v>
      </c>
      <c r="P46" s="645"/>
      <c r="Q46" s="5"/>
      <c r="R46" s="25"/>
    </row>
    <row r="47" spans="1:18" ht="15.75" customHeight="1">
      <c r="A47" s="45"/>
      <c r="B47" s="462"/>
      <c r="C47" s="65" t="s">
        <v>41</v>
      </c>
      <c r="D47" s="149">
        <v>170</v>
      </c>
      <c r="E47" s="61">
        <v>12</v>
      </c>
      <c r="F47" s="61">
        <v>150</v>
      </c>
      <c r="G47" s="157">
        <v>142</v>
      </c>
      <c r="H47" s="95">
        <v>120</v>
      </c>
      <c r="I47" s="95">
        <v>150</v>
      </c>
      <c r="J47" s="95">
        <v>180</v>
      </c>
      <c r="K47" s="96">
        <v>36</v>
      </c>
      <c r="L47" s="158">
        <v>1.25</v>
      </c>
      <c r="M47" s="101">
        <v>8.33</v>
      </c>
      <c r="N47" s="393"/>
      <c r="O47" s="631">
        <f>L47*N47</f>
        <v>0</v>
      </c>
      <c r="P47" s="567"/>
      <c r="Q47" s="5"/>
      <c r="R47" s="25"/>
    </row>
    <row r="48" spans="1:18" ht="15.75" customHeight="1">
      <c r="A48" s="45"/>
      <c r="B48" s="463"/>
      <c r="C48" s="64" t="s">
        <v>57</v>
      </c>
      <c r="D48" s="148">
        <v>170</v>
      </c>
      <c r="E48" s="59">
        <v>12</v>
      </c>
      <c r="F48" s="59">
        <v>150</v>
      </c>
      <c r="G48" s="155">
        <v>142</v>
      </c>
      <c r="H48" s="66">
        <v>120</v>
      </c>
      <c r="I48" s="66">
        <v>150</v>
      </c>
      <c r="J48" s="66">
        <v>180</v>
      </c>
      <c r="K48" s="67">
        <v>36</v>
      </c>
      <c r="L48" s="156">
        <v>0.83</v>
      </c>
      <c r="M48" s="102">
        <v>7.95</v>
      </c>
      <c r="N48" s="394"/>
      <c r="O48" s="650">
        <f t="shared" ref="O48:O55" si="1">L48*N48</f>
        <v>0</v>
      </c>
      <c r="P48" s="651"/>
      <c r="Q48" s="5"/>
      <c r="R48" s="25"/>
    </row>
    <row r="49" spans="1:41" ht="15.75" customHeight="1">
      <c r="A49" s="45"/>
      <c r="B49" s="464"/>
      <c r="C49" s="68" t="s">
        <v>58</v>
      </c>
      <c r="D49" s="164">
        <v>170</v>
      </c>
      <c r="E49" s="69">
        <v>12</v>
      </c>
      <c r="F49" s="69">
        <v>150</v>
      </c>
      <c r="G49" s="165">
        <v>142</v>
      </c>
      <c r="H49" s="166">
        <v>120</v>
      </c>
      <c r="I49" s="166">
        <v>150</v>
      </c>
      <c r="J49" s="166">
        <v>180</v>
      </c>
      <c r="K49" s="167">
        <v>36</v>
      </c>
      <c r="L49" s="168">
        <v>0.3</v>
      </c>
      <c r="M49" s="169">
        <v>8.68</v>
      </c>
      <c r="N49" s="443"/>
      <c r="O49" s="652">
        <f t="shared" si="1"/>
        <v>0</v>
      </c>
      <c r="P49" s="569"/>
      <c r="Q49" s="5"/>
      <c r="R49" s="25"/>
    </row>
    <row r="50" spans="1:41" ht="15.75" customHeight="1">
      <c r="A50" s="45"/>
      <c r="B50" s="465"/>
      <c r="C50" s="170" t="s">
        <v>48</v>
      </c>
      <c r="D50" s="147">
        <v>200</v>
      </c>
      <c r="E50" s="171">
        <v>12</v>
      </c>
      <c r="F50" s="171">
        <v>150</v>
      </c>
      <c r="G50" s="151">
        <v>172</v>
      </c>
      <c r="H50" s="152">
        <v>150</v>
      </c>
      <c r="I50" s="152">
        <v>200</v>
      </c>
      <c r="J50" s="152">
        <v>180</v>
      </c>
      <c r="K50" s="153">
        <v>36</v>
      </c>
      <c r="L50" s="154">
        <v>1.25</v>
      </c>
      <c r="M50" s="172">
        <v>9.57</v>
      </c>
      <c r="N50" s="444"/>
      <c r="O50" s="653">
        <f t="shared" si="1"/>
        <v>0</v>
      </c>
      <c r="P50" s="577"/>
      <c r="Q50" s="5"/>
      <c r="R50" s="25"/>
    </row>
    <row r="51" spans="1:41" ht="15.75" customHeight="1">
      <c r="A51" s="45"/>
      <c r="B51" s="463"/>
      <c r="C51" s="64" t="s">
        <v>59</v>
      </c>
      <c r="D51" s="148">
        <v>200</v>
      </c>
      <c r="E51" s="59">
        <v>12</v>
      </c>
      <c r="F51" s="59">
        <v>150</v>
      </c>
      <c r="G51" s="155">
        <v>172</v>
      </c>
      <c r="H51" s="66">
        <v>150</v>
      </c>
      <c r="I51" s="66">
        <v>200</v>
      </c>
      <c r="J51" s="66">
        <v>180</v>
      </c>
      <c r="K51" s="67">
        <v>36</v>
      </c>
      <c r="L51" s="156">
        <v>0.83</v>
      </c>
      <c r="M51" s="102">
        <v>9.14</v>
      </c>
      <c r="N51" s="394"/>
      <c r="O51" s="650">
        <f t="shared" si="1"/>
        <v>0</v>
      </c>
      <c r="P51" s="651"/>
      <c r="Q51" s="5"/>
      <c r="R51" s="25"/>
    </row>
    <row r="52" spans="1:41" ht="15.75" customHeight="1">
      <c r="A52" s="45"/>
      <c r="B52" s="466"/>
      <c r="C52" s="107" t="s">
        <v>60</v>
      </c>
      <c r="D52" s="150">
        <v>200</v>
      </c>
      <c r="E52" s="108">
        <v>12</v>
      </c>
      <c r="F52" s="108">
        <v>150</v>
      </c>
      <c r="G52" s="159">
        <v>172</v>
      </c>
      <c r="H52" s="111">
        <v>150</v>
      </c>
      <c r="I52" s="111">
        <v>200</v>
      </c>
      <c r="J52" s="111">
        <v>180</v>
      </c>
      <c r="K52" s="112">
        <v>36</v>
      </c>
      <c r="L52" s="173">
        <v>0.3</v>
      </c>
      <c r="M52" s="163">
        <v>9.9700000000000006</v>
      </c>
      <c r="N52" s="421"/>
      <c r="O52" s="632">
        <f t="shared" si="1"/>
        <v>0</v>
      </c>
      <c r="P52" s="573"/>
      <c r="Q52" s="5"/>
      <c r="R52" s="25"/>
    </row>
    <row r="53" spans="1:41" ht="15.75" customHeight="1">
      <c r="A53" s="45"/>
      <c r="B53" s="462"/>
      <c r="C53" s="65" t="s">
        <v>170</v>
      </c>
      <c r="D53" s="149">
        <v>250</v>
      </c>
      <c r="E53" s="61">
        <v>12</v>
      </c>
      <c r="F53" s="61">
        <v>150</v>
      </c>
      <c r="G53" s="157">
        <v>222</v>
      </c>
      <c r="H53" s="95">
        <v>200</v>
      </c>
      <c r="I53" s="95">
        <v>200</v>
      </c>
      <c r="J53" s="95">
        <v>220</v>
      </c>
      <c r="K53" s="96">
        <v>36</v>
      </c>
      <c r="L53" s="158">
        <v>1.25</v>
      </c>
      <c r="M53" s="101">
        <v>9.74</v>
      </c>
      <c r="N53" s="393"/>
      <c r="O53" s="631">
        <f t="shared" ref="O53" si="2">L53*N53</f>
        <v>0</v>
      </c>
      <c r="P53" s="567"/>
      <c r="Q53" s="5"/>
      <c r="R53" s="25"/>
    </row>
    <row r="54" spans="1:41" ht="15.75" customHeight="1">
      <c r="A54" s="45"/>
      <c r="B54" s="532"/>
      <c r="C54" s="533" t="s">
        <v>171</v>
      </c>
      <c r="D54" s="534">
        <v>250</v>
      </c>
      <c r="E54" s="535">
        <v>12</v>
      </c>
      <c r="F54" s="535">
        <v>150</v>
      </c>
      <c r="G54" s="536">
        <v>222</v>
      </c>
      <c r="H54" s="537">
        <v>200</v>
      </c>
      <c r="I54" s="537">
        <v>200</v>
      </c>
      <c r="J54" s="537">
        <v>220</v>
      </c>
      <c r="K54" s="538">
        <v>36</v>
      </c>
      <c r="L54" s="539">
        <v>0.83</v>
      </c>
      <c r="M54" s="540">
        <v>9.67</v>
      </c>
      <c r="N54" s="541"/>
      <c r="O54" s="654">
        <f>L54*N54</f>
        <v>0</v>
      </c>
      <c r="P54" s="655"/>
      <c r="Q54" s="5"/>
      <c r="R54" s="25"/>
    </row>
    <row r="55" spans="1:41" ht="15.75" customHeight="1">
      <c r="A55" s="45"/>
      <c r="B55" s="462"/>
      <c r="C55" s="65" t="s">
        <v>42</v>
      </c>
      <c r="D55" s="149">
        <v>250</v>
      </c>
      <c r="E55" s="61">
        <v>12</v>
      </c>
      <c r="F55" s="61">
        <v>150</v>
      </c>
      <c r="G55" s="157">
        <v>222</v>
      </c>
      <c r="H55" s="95">
        <v>200</v>
      </c>
      <c r="I55" s="95">
        <v>250</v>
      </c>
      <c r="J55" s="95">
        <v>220</v>
      </c>
      <c r="K55" s="96">
        <v>36</v>
      </c>
      <c r="L55" s="158">
        <v>1.25</v>
      </c>
      <c r="M55" s="101">
        <v>11.4</v>
      </c>
      <c r="N55" s="393"/>
      <c r="O55" s="631">
        <f t="shared" si="1"/>
        <v>0</v>
      </c>
      <c r="P55" s="567"/>
      <c r="Q55" s="5"/>
      <c r="R55" s="25"/>
    </row>
    <row r="56" spans="1:41" ht="15.75" customHeight="1">
      <c r="A56" s="45"/>
      <c r="B56" s="463"/>
      <c r="C56" s="64" t="s">
        <v>61</v>
      </c>
      <c r="D56" s="148">
        <v>250</v>
      </c>
      <c r="E56" s="59">
        <v>12</v>
      </c>
      <c r="F56" s="59">
        <v>150</v>
      </c>
      <c r="G56" s="155">
        <v>222</v>
      </c>
      <c r="H56" s="66">
        <v>200</v>
      </c>
      <c r="I56" s="66">
        <v>250</v>
      </c>
      <c r="J56" s="66">
        <v>220</v>
      </c>
      <c r="K56" s="67">
        <v>36</v>
      </c>
      <c r="L56" s="156">
        <v>0.83</v>
      </c>
      <c r="M56" s="102">
        <v>10.91</v>
      </c>
      <c r="N56" s="394"/>
      <c r="O56" s="650">
        <f>L56*N56</f>
        <v>0</v>
      </c>
      <c r="P56" s="651"/>
      <c r="Q56" s="5"/>
      <c r="R56" s="25"/>
    </row>
    <row r="57" spans="1:41" ht="15.75" customHeight="1">
      <c r="A57" s="45"/>
      <c r="B57" s="466"/>
      <c r="C57" s="107" t="s">
        <v>62</v>
      </c>
      <c r="D57" s="150">
        <v>250</v>
      </c>
      <c r="E57" s="108">
        <v>12</v>
      </c>
      <c r="F57" s="108">
        <v>150</v>
      </c>
      <c r="G57" s="159">
        <v>222</v>
      </c>
      <c r="H57" s="112">
        <v>200</v>
      </c>
      <c r="I57" s="112">
        <v>250</v>
      </c>
      <c r="J57" s="112">
        <v>180</v>
      </c>
      <c r="K57" s="112">
        <v>36</v>
      </c>
      <c r="L57" s="160">
        <v>0.3</v>
      </c>
      <c r="M57" s="163">
        <v>11.4</v>
      </c>
      <c r="N57" s="421"/>
      <c r="O57" s="632">
        <f>L57*N57</f>
        <v>0</v>
      </c>
      <c r="P57" s="573"/>
      <c r="Q57" s="5"/>
      <c r="R57" s="11"/>
    </row>
    <row r="58" spans="1:41" s="42" customFormat="1" ht="15.75" customHeight="1">
      <c r="A58" s="44"/>
      <c r="B58" s="100" t="s">
        <v>63</v>
      </c>
      <c r="C58" s="30"/>
      <c r="D58" s="30"/>
      <c r="E58" s="30"/>
      <c r="F58" s="30"/>
      <c r="G58" s="30"/>
      <c r="H58" s="38"/>
      <c r="I58" s="30"/>
      <c r="J58" s="39"/>
      <c r="K58" s="40"/>
      <c r="L58" s="40"/>
      <c r="M58" s="40"/>
      <c r="N58" s="38"/>
      <c r="O58" s="38"/>
      <c r="P58" s="9"/>
      <c r="Q58" s="5"/>
      <c r="R58" s="11"/>
      <c r="S58" s="41"/>
      <c r="T58" s="41"/>
      <c r="U58" s="41"/>
      <c r="V58" s="41"/>
      <c r="W58" s="41"/>
      <c r="X58" s="41"/>
      <c r="Y58" s="41"/>
      <c r="Z58" s="41"/>
      <c r="AA58" s="41"/>
      <c r="AB58" s="41"/>
      <c r="AC58" s="41"/>
      <c r="AD58" s="41"/>
      <c r="AE58" s="41"/>
      <c r="AF58" s="41"/>
      <c r="AG58" s="41"/>
      <c r="AH58" s="41"/>
      <c r="AI58" s="41"/>
      <c r="AJ58" s="41"/>
      <c r="AK58" s="41"/>
      <c r="AL58" s="41"/>
      <c r="AM58" s="41"/>
      <c r="AN58" s="41"/>
      <c r="AO58" s="41"/>
    </row>
    <row r="59" spans="1:41" s="42" customFormat="1" ht="22.5" customHeight="1">
      <c r="A59" s="44"/>
      <c r="B59" s="30"/>
      <c r="C59" s="30"/>
      <c r="D59" s="30"/>
      <c r="E59" s="30"/>
      <c r="F59" s="30"/>
      <c r="G59" s="30"/>
      <c r="H59" s="38"/>
      <c r="I59" s="30"/>
      <c r="J59" s="39"/>
      <c r="K59" s="40"/>
      <c r="L59" s="40"/>
      <c r="M59" s="40"/>
      <c r="N59" s="38"/>
      <c r="O59" s="38"/>
      <c r="P59" s="9"/>
      <c r="Q59" s="5"/>
      <c r="R59" s="11"/>
      <c r="S59" s="41"/>
      <c r="T59" s="41"/>
      <c r="U59" s="41"/>
      <c r="V59" s="41"/>
      <c r="W59" s="41"/>
      <c r="X59" s="41"/>
      <c r="Y59" s="41"/>
      <c r="Z59" s="41"/>
      <c r="AA59" s="41"/>
      <c r="AB59" s="41"/>
      <c r="AC59" s="41"/>
      <c r="AD59" s="41"/>
      <c r="AE59" s="41"/>
      <c r="AF59" s="41"/>
      <c r="AG59" s="41"/>
      <c r="AH59" s="41"/>
      <c r="AI59" s="41"/>
      <c r="AJ59" s="41"/>
      <c r="AK59" s="41"/>
      <c r="AL59" s="41"/>
      <c r="AM59" s="41"/>
      <c r="AN59" s="41"/>
      <c r="AO59" s="41"/>
    </row>
    <row r="60" spans="1:41" ht="53.25" customHeight="1">
      <c r="A60" s="45"/>
      <c r="B60" s="648"/>
      <c r="C60" s="648"/>
      <c r="D60" s="648"/>
      <c r="E60" s="648"/>
      <c r="F60" s="648"/>
      <c r="G60" s="648"/>
      <c r="H60" s="8"/>
      <c r="I60" s="8"/>
      <c r="J60" s="8"/>
      <c r="K60" s="45"/>
      <c r="L60" s="45"/>
      <c r="M60" s="8"/>
      <c r="N60" s="45"/>
      <c r="O60" s="45"/>
      <c r="P60" s="9"/>
      <c r="Q60" s="5"/>
      <c r="R60" s="11"/>
    </row>
    <row r="61" spans="1:41" ht="15.75" customHeight="1">
      <c r="A61" s="45"/>
      <c r="B61" s="648"/>
      <c r="C61" s="648"/>
      <c r="D61" s="648"/>
      <c r="E61" s="648"/>
      <c r="F61" s="648"/>
      <c r="G61" s="648"/>
      <c r="H61" s="8"/>
      <c r="I61" s="8"/>
      <c r="J61" s="8"/>
      <c r="K61" s="8"/>
      <c r="L61" s="8"/>
      <c r="M61" s="8"/>
      <c r="N61" s="45"/>
      <c r="P61" s="87" t="s">
        <v>172</v>
      </c>
      <c r="Q61" s="5"/>
      <c r="R61" s="11"/>
    </row>
    <row r="62" spans="1:41" s="28" customFormat="1" ht="47.25" customHeight="1">
      <c r="H62" s="47"/>
      <c r="I62" s="47"/>
      <c r="J62" s="48"/>
      <c r="M62" s="48"/>
      <c r="N62" s="49"/>
      <c r="O62" s="49"/>
      <c r="P62" s="49"/>
      <c r="Q62" s="15"/>
      <c r="R62" s="15"/>
    </row>
    <row r="63" spans="1:41" s="28" customFormat="1" ht="45.75" customHeight="1">
      <c r="B63" s="641"/>
      <c r="C63" s="641"/>
      <c r="D63" s="641"/>
      <c r="E63" s="641"/>
      <c r="F63" s="641"/>
      <c r="G63" s="641"/>
      <c r="Q63" s="15"/>
      <c r="R63" s="15"/>
    </row>
    <row r="64" spans="1:41" s="28" customFormat="1" ht="15.75" customHeight="1">
      <c r="B64" s="50"/>
      <c r="C64" s="50"/>
      <c r="D64" s="50"/>
      <c r="E64" s="50"/>
      <c r="F64" s="51"/>
      <c r="G64" s="52"/>
      <c r="H64" s="16"/>
      <c r="I64" s="52"/>
      <c r="J64" s="50"/>
      <c r="K64" s="48"/>
      <c r="L64" s="48"/>
      <c r="M64" s="48"/>
      <c r="N64" s="50"/>
      <c r="O64" s="50"/>
      <c r="P64" s="50"/>
      <c r="Q64" s="17"/>
      <c r="R64" s="17"/>
    </row>
    <row r="65" spans="2:18" s="28" customFormat="1" ht="15.75" customHeight="1">
      <c r="B65" s="53"/>
      <c r="C65" s="53"/>
      <c r="D65" s="53"/>
      <c r="E65" s="53"/>
      <c r="F65" s="51"/>
      <c r="G65" s="52"/>
      <c r="H65" s="16"/>
      <c r="I65" s="52"/>
      <c r="J65" s="53"/>
      <c r="K65" s="48"/>
      <c r="L65" s="48"/>
      <c r="M65" s="48"/>
      <c r="N65" s="53"/>
      <c r="O65" s="53"/>
      <c r="P65" s="53"/>
      <c r="Q65" s="17"/>
      <c r="R65" s="17"/>
    </row>
    <row r="66" spans="2:18" s="28" customFormat="1" ht="11.25" customHeight="1">
      <c r="B66" s="54"/>
      <c r="C66" s="54"/>
      <c r="D66" s="53"/>
      <c r="E66" s="53"/>
      <c r="F66" s="54"/>
      <c r="G66" s="53"/>
      <c r="H66" s="53"/>
      <c r="I66" s="53"/>
      <c r="J66" s="55"/>
      <c r="K66" s="48"/>
      <c r="L66" s="48"/>
      <c r="M66" s="48"/>
      <c r="N66" s="56"/>
      <c r="Q66" s="17"/>
      <c r="R66" s="17"/>
    </row>
    <row r="67" spans="2:18" s="28" customFormat="1" ht="15.75" customHeight="1">
      <c r="G67" s="53"/>
      <c r="H67" s="53"/>
      <c r="I67" s="55"/>
      <c r="J67" s="55"/>
      <c r="K67" s="48"/>
      <c r="L67" s="48"/>
      <c r="M67" s="48"/>
      <c r="N67" s="18"/>
      <c r="O67" s="19"/>
      <c r="P67" s="19"/>
      <c r="Q67" s="17"/>
      <c r="R67" s="17"/>
    </row>
    <row r="68" spans="2:18" s="28" customFormat="1">
      <c r="G68" s="53"/>
      <c r="H68" s="53"/>
      <c r="I68" s="55"/>
      <c r="J68" s="55"/>
      <c r="K68" s="48"/>
      <c r="L68" s="48"/>
      <c r="M68" s="48"/>
      <c r="N68" s="53"/>
      <c r="O68" s="53"/>
      <c r="P68" s="57"/>
      <c r="Q68" s="17"/>
      <c r="R68" s="17"/>
    </row>
    <row r="69" spans="2:18" s="28" customFormat="1" ht="15">
      <c r="B69" s="58"/>
      <c r="C69" s="58"/>
      <c r="D69" s="58"/>
      <c r="E69" s="58"/>
      <c r="F69" s="58"/>
      <c r="G69" s="58"/>
      <c r="H69" s="58"/>
      <c r="I69" s="58"/>
      <c r="J69" s="58"/>
      <c r="K69" s="58"/>
      <c r="L69" s="20"/>
      <c r="M69" s="20"/>
      <c r="O69" s="20"/>
      <c r="P69" s="20"/>
      <c r="Q69" s="17"/>
      <c r="R69" s="17"/>
    </row>
    <row r="70" spans="2:18" s="28" customFormat="1">
      <c r="B70" s="20"/>
      <c r="C70" s="20"/>
      <c r="D70" s="20"/>
      <c r="E70" s="20"/>
      <c r="F70" s="20"/>
      <c r="G70" s="20"/>
      <c r="H70" s="20"/>
      <c r="I70" s="20"/>
      <c r="J70" s="20"/>
      <c r="K70" s="20"/>
      <c r="L70" s="20"/>
      <c r="M70" s="20"/>
      <c r="N70" s="20"/>
      <c r="O70" s="20"/>
      <c r="P70" s="20"/>
      <c r="Q70" s="17"/>
      <c r="R70" s="17"/>
    </row>
    <row r="71" spans="2:18" s="28" customFormat="1">
      <c r="B71" s="20"/>
      <c r="C71" s="20"/>
      <c r="D71" s="20"/>
      <c r="E71" s="20"/>
      <c r="F71" s="20"/>
      <c r="G71" s="20"/>
      <c r="H71" s="20"/>
      <c r="I71" s="20"/>
      <c r="J71" s="20"/>
      <c r="K71" s="20"/>
      <c r="L71" s="20"/>
      <c r="M71" s="20"/>
      <c r="N71" s="20"/>
      <c r="O71" s="20"/>
      <c r="P71" s="20"/>
      <c r="Q71" s="17"/>
      <c r="R71" s="17"/>
    </row>
    <row r="72" spans="2:18" s="28" customFormat="1">
      <c r="G72" s="21"/>
      <c r="H72" s="21"/>
      <c r="I72" s="21"/>
      <c r="J72" s="20"/>
      <c r="K72" s="20"/>
      <c r="L72" s="20"/>
      <c r="M72" s="20"/>
      <c r="N72" s="20"/>
      <c r="O72" s="20"/>
      <c r="P72" s="20"/>
      <c r="Q72" s="22"/>
      <c r="R72" s="22"/>
    </row>
    <row r="73" spans="2:18" s="28" customFormat="1">
      <c r="G73" s="21"/>
      <c r="H73" s="21"/>
      <c r="I73" s="21"/>
      <c r="J73" s="20"/>
      <c r="K73" s="20"/>
      <c r="L73" s="20"/>
      <c r="M73" s="20"/>
      <c r="N73" s="20"/>
      <c r="O73" s="20"/>
      <c r="P73" s="20"/>
      <c r="Q73" s="22"/>
      <c r="R73" s="22"/>
    </row>
    <row r="74" spans="2:18" s="28" customFormat="1">
      <c r="Q74" s="22"/>
      <c r="R74" s="22"/>
    </row>
    <row r="75" spans="2:18" s="28" customFormat="1">
      <c r="Q75" s="23"/>
      <c r="R75" s="23"/>
    </row>
    <row r="76" spans="2:18" s="28" customFormat="1">
      <c r="Q76" s="22"/>
      <c r="R76" s="22"/>
    </row>
    <row r="77" spans="2:18" s="28" customFormat="1">
      <c r="Q77" s="22"/>
      <c r="R77" s="22"/>
    </row>
    <row r="78" spans="2:18" s="28" customFormat="1">
      <c r="Q78" s="22"/>
      <c r="R78" s="22"/>
    </row>
    <row r="79" spans="2:18" s="28" customFormat="1">
      <c r="Q79" s="22"/>
      <c r="R79" s="22"/>
    </row>
    <row r="80" spans="2:18" s="28" customFormat="1">
      <c r="Q80" s="22"/>
      <c r="R80" s="22"/>
    </row>
    <row r="81" spans="17:18" s="28" customFormat="1">
      <c r="Q81" s="22"/>
      <c r="R81" s="22"/>
    </row>
    <row r="82" spans="17:18" s="28" customFormat="1">
      <c r="Q82" s="22"/>
      <c r="R82" s="22"/>
    </row>
    <row r="83" spans="17:18" s="28" customFormat="1">
      <c r="Q83" s="22"/>
      <c r="R83" s="22"/>
    </row>
    <row r="84" spans="17:18" s="28" customFormat="1">
      <c r="Q84" s="22"/>
      <c r="R84" s="22"/>
    </row>
    <row r="85" spans="17:18" s="28" customFormat="1">
      <c r="Q85" s="22"/>
      <c r="R85" s="22"/>
    </row>
    <row r="86" spans="17:18" s="28" customFormat="1">
      <c r="Q86" s="22"/>
      <c r="R86" s="22"/>
    </row>
    <row r="87" spans="17:18" s="28" customFormat="1">
      <c r="Q87" s="22"/>
      <c r="R87" s="22"/>
    </row>
    <row r="88" spans="17:18" s="28" customFormat="1">
      <c r="Q88" s="22"/>
      <c r="R88" s="22"/>
    </row>
    <row r="89" spans="17:18" s="28" customFormat="1">
      <c r="Q89" s="22"/>
      <c r="R89" s="22"/>
    </row>
    <row r="90" spans="17:18" s="28" customFormat="1">
      <c r="Q90" s="22"/>
      <c r="R90" s="22"/>
    </row>
    <row r="91" spans="17:18" s="28" customFormat="1">
      <c r="Q91" s="22"/>
      <c r="R91" s="22"/>
    </row>
    <row r="92" spans="17:18" s="28" customFormat="1">
      <c r="Q92" s="22"/>
      <c r="R92" s="22"/>
    </row>
    <row r="93" spans="17:18" s="28" customFormat="1">
      <c r="Q93" s="22"/>
      <c r="R93" s="22"/>
    </row>
    <row r="94" spans="17:18" s="28" customFormat="1">
      <c r="Q94" s="22"/>
      <c r="R94" s="22"/>
    </row>
    <row r="95" spans="17:18" s="28" customFormat="1">
      <c r="Q95" s="22"/>
      <c r="R95" s="22"/>
    </row>
    <row r="96" spans="17:18" s="28" customFormat="1">
      <c r="Q96" s="22"/>
      <c r="R96" s="22"/>
    </row>
    <row r="97" spans="17:18" s="28" customFormat="1">
      <c r="Q97" s="22"/>
      <c r="R97" s="22"/>
    </row>
    <row r="98" spans="17:18" s="28" customFormat="1">
      <c r="Q98" s="22"/>
      <c r="R98" s="22"/>
    </row>
    <row r="99" spans="17:18" s="28" customFormat="1">
      <c r="Q99" s="22"/>
      <c r="R99" s="22"/>
    </row>
    <row r="100" spans="17:18" s="28" customFormat="1">
      <c r="Q100" s="22"/>
      <c r="R100" s="22"/>
    </row>
    <row r="101" spans="17:18" s="28" customFormat="1">
      <c r="Q101" s="22"/>
      <c r="R101" s="22"/>
    </row>
    <row r="102" spans="17:18" s="28" customFormat="1">
      <c r="Q102" s="22"/>
      <c r="R102" s="22"/>
    </row>
    <row r="103" spans="17:18" s="28" customFormat="1">
      <c r="Q103" s="22"/>
      <c r="R103" s="22"/>
    </row>
    <row r="104" spans="17:18" s="28" customFormat="1">
      <c r="Q104" s="22"/>
      <c r="R104" s="22"/>
    </row>
    <row r="105" spans="17:18" s="28" customFormat="1">
      <c r="Q105" s="22"/>
      <c r="R105" s="22"/>
    </row>
    <row r="106" spans="17:18" s="28" customFormat="1">
      <c r="Q106" s="22"/>
      <c r="R106" s="22"/>
    </row>
    <row r="107" spans="17:18" s="28" customFormat="1">
      <c r="Q107" s="22"/>
      <c r="R107" s="22"/>
    </row>
    <row r="108" spans="17:18" s="28" customFormat="1">
      <c r="Q108" s="22"/>
      <c r="R108" s="22"/>
    </row>
    <row r="109" spans="17:18" s="28" customFormat="1">
      <c r="Q109" s="22"/>
      <c r="R109" s="22"/>
    </row>
    <row r="110" spans="17:18" s="28" customFormat="1">
      <c r="Q110" s="22"/>
      <c r="R110" s="22"/>
    </row>
    <row r="111" spans="17:18" s="28" customFormat="1">
      <c r="Q111" s="22"/>
      <c r="R111" s="22"/>
    </row>
    <row r="112" spans="17:18" s="28" customFormat="1">
      <c r="Q112" s="22"/>
      <c r="R112" s="22"/>
    </row>
    <row r="113" spans="17:18">
      <c r="Q113" s="7"/>
      <c r="R113" s="22"/>
    </row>
    <row r="114" spans="17:18">
      <c r="Q114" s="7"/>
      <c r="R114" s="22"/>
    </row>
    <row r="115" spans="17:18">
      <c r="Q115" s="7"/>
      <c r="R115" s="22"/>
    </row>
    <row r="116" spans="17:18">
      <c r="Q116" s="7"/>
      <c r="R116" s="22"/>
    </row>
    <row r="117" spans="17:18">
      <c r="Q117" s="7"/>
      <c r="R117" s="22"/>
    </row>
    <row r="118" spans="17:18">
      <c r="Q118" s="7"/>
      <c r="R118" s="22"/>
    </row>
    <row r="119" spans="17:18">
      <c r="Q119" s="7"/>
      <c r="R119" s="22"/>
    </row>
    <row r="120" spans="17:18">
      <c r="Q120" s="7"/>
      <c r="R120" s="22"/>
    </row>
    <row r="121" spans="17:18">
      <c r="Q121" s="7"/>
      <c r="R121" s="22"/>
    </row>
    <row r="122" spans="17:18">
      <c r="Q122" s="7"/>
      <c r="R122" s="22"/>
    </row>
    <row r="123" spans="17:18">
      <c r="Q123" s="7"/>
      <c r="R123" s="22"/>
    </row>
    <row r="124" spans="17:18">
      <c r="Q124" s="7"/>
      <c r="R124" s="22"/>
    </row>
    <row r="125" spans="17:18">
      <c r="Q125" s="7"/>
      <c r="R125" s="22"/>
    </row>
    <row r="126" spans="17:18">
      <c r="Q126" s="7"/>
      <c r="R126" s="22"/>
    </row>
    <row r="127" spans="17:18">
      <c r="Q127" s="7"/>
      <c r="R127" s="22"/>
    </row>
    <row r="128" spans="17:18">
      <c r="Q128" s="7"/>
      <c r="R128" s="22"/>
    </row>
    <row r="129" spans="17:18">
      <c r="Q129" s="7"/>
      <c r="R129" s="22"/>
    </row>
    <row r="130" spans="17:18">
      <c r="Q130" s="7"/>
      <c r="R130" s="22"/>
    </row>
    <row r="131" spans="17:18">
      <c r="Q131" s="7"/>
      <c r="R131" s="22"/>
    </row>
    <row r="132" spans="17:18">
      <c r="Q132" s="7"/>
      <c r="R132" s="22"/>
    </row>
    <row r="133" spans="17:18">
      <c r="Q133" s="7"/>
      <c r="R133" s="22"/>
    </row>
    <row r="134" spans="17:18">
      <c r="Q134" s="7"/>
      <c r="R134" s="22"/>
    </row>
    <row r="135" spans="17:18">
      <c r="Q135" s="7"/>
      <c r="R135" s="22"/>
    </row>
    <row r="136" spans="17:18">
      <c r="Q136" s="7"/>
      <c r="R136" s="22"/>
    </row>
    <row r="137" spans="17:18">
      <c r="Q137" s="7"/>
      <c r="R137" s="22"/>
    </row>
    <row r="138" spans="17:18">
      <c r="Q138" s="7"/>
      <c r="R138" s="22"/>
    </row>
    <row r="139" spans="17:18">
      <c r="Q139" s="7"/>
      <c r="R139" s="22"/>
    </row>
    <row r="140" spans="17:18">
      <c r="Q140" s="7"/>
      <c r="R140" s="22"/>
    </row>
    <row r="141" spans="17:18">
      <c r="Q141" s="7"/>
      <c r="R141" s="22"/>
    </row>
    <row r="142" spans="17:18">
      <c r="Q142" s="7"/>
      <c r="R142" s="22"/>
    </row>
    <row r="143" spans="17:18">
      <c r="Q143" s="7"/>
      <c r="R143" s="22"/>
    </row>
    <row r="144" spans="17:18">
      <c r="Q144" s="7"/>
      <c r="R144" s="22"/>
    </row>
    <row r="145" spans="17:18">
      <c r="Q145" s="7"/>
      <c r="R145" s="22"/>
    </row>
    <row r="146" spans="17:18">
      <c r="Q146" s="7"/>
      <c r="R146" s="22"/>
    </row>
    <row r="147" spans="17:18">
      <c r="Q147" s="7"/>
      <c r="R147" s="22"/>
    </row>
    <row r="148" spans="17:18">
      <c r="Q148" s="7"/>
      <c r="R148" s="22"/>
    </row>
    <row r="149" spans="17:18">
      <c r="Q149" s="7"/>
      <c r="R149" s="22"/>
    </row>
    <row r="150" spans="17:18">
      <c r="Q150" s="7"/>
      <c r="R150" s="22"/>
    </row>
    <row r="151" spans="17:18">
      <c r="Q151" s="7"/>
      <c r="R151" s="22"/>
    </row>
    <row r="152" spans="17:18">
      <c r="Q152" s="7"/>
      <c r="R152" s="22"/>
    </row>
    <row r="153" spans="17:18">
      <c r="Q153" s="7"/>
      <c r="R153" s="22"/>
    </row>
    <row r="154" spans="17:18">
      <c r="Q154" s="7"/>
      <c r="R154" s="22"/>
    </row>
    <row r="155" spans="17:18">
      <c r="Q155" s="7"/>
      <c r="R155" s="22"/>
    </row>
    <row r="156" spans="17:18">
      <c r="Q156" s="7"/>
      <c r="R156" s="22"/>
    </row>
    <row r="157" spans="17:18">
      <c r="Q157" s="7"/>
      <c r="R157" s="22"/>
    </row>
    <row r="158" spans="17:18">
      <c r="Q158" s="7"/>
      <c r="R158" s="22"/>
    </row>
    <row r="159" spans="17:18">
      <c r="Q159" s="7"/>
      <c r="R159" s="22"/>
    </row>
    <row r="160" spans="17:18">
      <c r="Q160" s="7"/>
      <c r="R160" s="22"/>
    </row>
    <row r="161" spans="17:18">
      <c r="Q161" s="7"/>
      <c r="R161" s="22"/>
    </row>
    <row r="162" spans="17:18">
      <c r="Q162" s="7"/>
      <c r="R162" s="22"/>
    </row>
    <row r="163" spans="17:18">
      <c r="Q163" s="7"/>
      <c r="R163" s="22"/>
    </row>
    <row r="164" spans="17:18">
      <c r="Q164" s="7"/>
      <c r="R164" s="22"/>
    </row>
    <row r="165" spans="17:18">
      <c r="Q165" s="7"/>
      <c r="R165" s="22"/>
    </row>
    <row r="166" spans="17:18">
      <c r="Q166" s="7"/>
      <c r="R166" s="22"/>
    </row>
    <row r="167" spans="17:18">
      <c r="Q167" s="7"/>
      <c r="R167" s="22"/>
    </row>
    <row r="168" spans="17:18">
      <c r="Q168" s="7"/>
      <c r="R168" s="22"/>
    </row>
    <row r="169" spans="17:18">
      <c r="Q169" s="7"/>
      <c r="R169" s="22"/>
    </row>
    <row r="170" spans="17:18">
      <c r="Q170" s="7"/>
      <c r="R170" s="22"/>
    </row>
    <row r="171" spans="17:18">
      <c r="Q171" s="7"/>
      <c r="R171" s="22"/>
    </row>
    <row r="172" spans="17:18">
      <c r="Q172" s="7"/>
      <c r="R172" s="22"/>
    </row>
    <row r="173" spans="17:18">
      <c r="Q173" s="7"/>
      <c r="R173" s="22"/>
    </row>
    <row r="174" spans="17:18">
      <c r="Q174" s="7"/>
      <c r="R174" s="22"/>
    </row>
    <row r="175" spans="17:18">
      <c r="Q175" s="7"/>
      <c r="R175" s="22"/>
    </row>
    <row r="176" spans="17:18">
      <c r="Q176" s="7"/>
      <c r="R176" s="22"/>
    </row>
    <row r="177" spans="17:18">
      <c r="Q177" s="7"/>
      <c r="R177" s="22"/>
    </row>
    <row r="178" spans="17:18">
      <c r="Q178" s="7"/>
      <c r="R178" s="22"/>
    </row>
    <row r="179" spans="17:18">
      <c r="Q179" s="7"/>
      <c r="R179" s="22"/>
    </row>
    <row r="180" spans="17:18">
      <c r="Q180" s="7"/>
      <c r="R180" s="22"/>
    </row>
    <row r="181" spans="17:18">
      <c r="Q181" s="7"/>
      <c r="R181" s="22"/>
    </row>
    <row r="182" spans="17:18">
      <c r="Q182" s="7"/>
      <c r="R182" s="22"/>
    </row>
    <row r="183" spans="17:18">
      <c r="Q183" s="7"/>
      <c r="R183" s="22"/>
    </row>
    <row r="184" spans="17:18">
      <c r="Q184" s="7"/>
      <c r="R184" s="22"/>
    </row>
    <row r="185" spans="17:18">
      <c r="Q185" s="7"/>
      <c r="R185" s="22"/>
    </row>
    <row r="186" spans="17:18">
      <c r="Q186" s="7"/>
      <c r="R186" s="22"/>
    </row>
    <row r="187" spans="17:18">
      <c r="Q187" s="7"/>
      <c r="R187" s="22"/>
    </row>
    <row r="188" spans="17:18">
      <c r="Q188" s="7"/>
      <c r="R188" s="22"/>
    </row>
    <row r="189" spans="17:18">
      <c r="Q189" s="7"/>
      <c r="R189" s="22"/>
    </row>
    <row r="190" spans="17:18">
      <c r="Q190" s="7"/>
      <c r="R190" s="22"/>
    </row>
    <row r="191" spans="17:18">
      <c r="Q191" s="7"/>
      <c r="R191" s="22"/>
    </row>
    <row r="192" spans="17:18">
      <c r="Q192" s="7"/>
      <c r="R192" s="22"/>
    </row>
    <row r="193" spans="17:18">
      <c r="Q193" s="7"/>
      <c r="R193" s="22"/>
    </row>
    <row r="194" spans="17:18">
      <c r="Q194" s="7"/>
      <c r="R194" s="22"/>
    </row>
    <row r="195" spans="17:18">
      <c r="Q195" s="7"/>
      <c r="R195" s="22"/>
    </row>
    <row r="196" spans="17:18">
      <c r="Q196" s="7"/>
      <c r="R196" s="22"/>
    </row>
    <row r="197" spans="17:18">
      <c r="Q197" s="7"/>
      <c r="R197" s="22"/>
    </row>
    <row r="198" spans="17:18">
      <c r="Q198" s="7"/>
      <c r="R198" s="22"/>
    </row>
    <row r="199" spans="17:18">
      <c r="Q199" s="7"/>
      <c r="R199" s="22"/>
    </row>
    <row r="200" spans="17:18">
      <c r="Q200" s="7"/>
      <c r="R200" s="22"/>
    </row>
    <row r="201" spans="17:18">
      <c r="Q201" s="7"/>
      <c r="R201" s="22"/>
    </row>
    <row r="202" spans="17:18">
      <c r="Q202" s="7"/>
      <c r="R202" s="22"/>
    </row>
    <row r="203" spans="17:18">
      <c r="Q203" s="7"/>
      <c r="R203" s="22"/>
    </row>
    <row r="204" spans="17:18">
      <c r="Q204" s="7"/>
      <c r="R204" s="22"/>
    </row>
    <row r="205" spans="17:18">
      <c r="Q205" s="7"/>
      <c r="R205" s="22"/>
    </row>
    <row r="206" spans="17:18">
      <c r="Q206" s="7"/>
      <c r="R206" s="22"/>
    </row>
    <row r="207" spans="17:18">
      <c r="Q207" s="7"/>
      <c r="R207" s="22"/>
    </row>
    <row r="208" spans="17:18">
      <c r="Q208" s="7"/>
      <c r="R208" s="22"/>
    </row>
    <row r="209" spans="17:18">
      <c r="Q209" s="7"/>
      <c r="R209" s="22"/>
    </row>
    <row r="210" spans="17:18">
      <c r="Q210" s="7"/>
      <c r="R210" s="22"/>
    </row>
    <row r="211" spans="17:18">
      <c r="Q211" s="7"/>
      <c r="R211" s="22"/>
    </row>
    <row r="212" spans="17:18">
      <c r="Q212" s="7"/>
      <c r="R212" s="22"/>
    </row>
    <row r="213" spans="17:18">
      <c r="Q213" s="7"/>
      <c r="R213" s="22"/>
    </row>
    <row r="214" spans="17:18">
      <c r="Q214" s="7"/>
      <c r="R214" s="22"/>
    </row>
    <row r="215" spans="17:18">
      <c r="Q215" s="7"/>
      <c r="R215" s="22"/>
    </row>
    <row r="216" spans="17:18">
      <c r="Q216" s="7"/>
      <c r="R216" s="22"/>
    </row>
    <row r="217" spans="17:18">
      <c r="Q217" s="7"/>
      <c r="R217" s="22"/>
    </row>
    <row r="218" spans="17:18">
      <c r="Q218" s="7"/>
      <c r="R218" s="22"/>
    </row>
    <row r="219" spans="17:18">
      <c r="Q219" s="7"/>
      <c r="R219" s="22"/>
    </row>
    <row r="220" spans="17:18">
      <c r="Q220" s="7"/>
      <c r="R220" s="22"/>
    </row>
    <row r="221" spans="17:18">
      <c r="Q221" s="7"/>
      <c r="R221" s="22"/>
    </row>
    <row r="222" spans="17:18">
      <c r="Q222" s="7"/>
      <c r="R222" s="22"/>
    </row>
    <row r="223" spans="17:18">
      <c r="Q223" s="7"/>
      <c r="R223" s="22"/>
    </row>
    <row r="224" spans="17:18">
      <c r="Q224" s="7"/>
      <c r="R224" s="22"/>
    </row>
    <row r="225" spans="17:18">
      <c r="Q225" s="7"/>
      <c r="R225" s="22"/>
    </row>
    <row r="226" spans="17:18">
      <c r="Q226" s="7"/>
      <c r="R226" s="22"/>
    </row>
    <row r="227" spans="17:18">
      <c r="Q227" s="7"/>
      <c r="R227" s="22"/>
    </row>
    <row r="228" spans="17:18">
      <c r="Q228" s="7"/>
      <c r="R228" s="22"/>
    </row>
    <row r="229" spans="17:18">
      <c r="Q229" s="7"/>
      <c r="R229" s="22"/>
    </row>
    <row r="230" spans="17:18">
      <c r="Q230" s="7"/>
      <c r="R230" s="22"/>
    </row>
    <row r="231" spans="17:18">
      <c r="Q231" s="7"/>
      <c r="R231" s="22"/>
    </row>
    <row r="232" spans="17:18">
      <c r="Q232" s="7"/>
      <c r="R232" s="22"/>
    </row>
    <row r="233" spans="17:18">
      <c r="Q233" s="7"/>
      <c r="R233" s="22"/>
    </row>
    <row r="234" spans="17:18">
      <c r="Q234" s="7"/>
      <c r="R234" s="22"/>
    </row>
    <row r="235" spans="17:18">
      <c r="Q235" s="7"/>
      <c r="R235" s="22"/>
    </row>
    <row r="236" spans="17:18">
      <c r="Q236" s="7"/>
      <c r="R236" s="22"/>
    </row>
    <row r="237" spans="17:18">
      <c r="Q237" s="7"/>
      <c r="R237" s="22"/>
    </row>
    <row r="238" spans="17:18">
      <c r="Q238" s="7"/>
      <c r="R238" s="22"/>
    </row>
    <row r="239" spans="17:18">
      <c r="Q239" s="7"/>
      <c r="R239" s="22"/>
    </row>
    <row r="240" spans="17:18">
      <c r="Q240" s="7"/>
      <c r="R240" s="22"/>
    </row>
    <row r="241" spans="17:18">
      <c r="Q241" s="7"/>
      <c r="R241" s="22"/>
    </row>
    <row r="242" spans="17:18">
      <c r="Q242" s="7"/>
      <c r="R242" s="22"/>
    </row>
    <row r="243" spans="17:18">
      <c r="Q243" s="7"/>
      <c r="R243" s="22"/>
    </row>
    <row r="244" spans="17:18">
      <c r="Q244" s="7"/>
      <c r="R244" s="22"/>
    </row>
    <row r="245" spans="17:18">
      <c r="Q245" s="7"/>
      <c r="R245" s="22"/>
    </row>
    <row r="246" spans="17:18">
      <c r="Q246" s="7"/>
      <c r="R246" s="22"/>
    </row>
    <row r="247" spans="17:18">
      <c r="Q247" s="7"/>
      <c r="R247" s="22"/>
    </row>
    <row r="248" spans="17:18">
      <c r="Q248" s="7"/>
      <c r="R248" s="22"/>
    </row>
    <row r="249" spans="17:18">
      <c r="Q249" s="7"/>
      <c r="R249" s="22"/>
    </row>
    <row r="250" spans="17:18">
      <c r="Q250" s="7"/>
      <c r="R250" s="22"/>
    </row>
    <row r="251" spans="17:18">
      <c r="Q251" s="7"/>
      <c r="R251" s="22"/>
    </row>
    <row r="252" spans="17:18">
      <c r="Q252" s="7"/>
      <c r="R252" s="22"/>
    </row>
    <row r="253" spans="17:18">
      <c r="Q253" s="7"/>
      <c r="R253" s="22"/>
    </row>
    <row r="254" spans="17:18">
      <c r="Q254" s="7"/>
      <c r="R254" s="22"/>
    </row>
    <row r="255" spans="17:18">
      <c r="Q255" s="7"/>
      <c r="R255" s="22"/>
    </row>
    <row r="256" spans="17:18">
      <c r="Q256" s="7"/>
      <c r="R256" s="22"/>
    </row>
    <row r="257" spans="17:18">
      <c r="Q257" s="7"/>
      <c r="R257" s="22"/>
    </row>
    <row r="258" spans="17:18">
      <c r="Q258" s="7"/>
      <c r="R258" s="22"/>
    </row>
    <row r="259" spans="17:18">
      <c r="Q259" s="7"/>
      <c r="R259" s="22"/>
    </row>
    <row r="260" spans="17:18">
      <c r="Q260" s="7"/>
      <c r="R260" s="22"/>
    </row>
    <row r="261" spans="17:18">
      <c r="Q261" s="7"/>
      <c r="R261" s="22"/>
    </row>
    <row r="262" spans="17:18">
      <c r="Q262" s="7"/>
      <c r="R262" s="22"/>
    </row>
    <row r="263" spans="17:18">
      <c r="Q263" s="7"/>
      <c r="R263" s="22"/>
    </row>
    <row r="264" spans="17:18">
      <c r="Q264" s="7"/>
      <c r="R264" s="22"/>
    </row>
    <row r="265" spans="17:18">
      <c r="Q265" s="7"/>
      <c r="R265" s="22"/>
    </row>
    <row r="266" spans="17:18">
      <c r="Q266" s="7"/>
      <c r="R266" s="22"/>
    </row>
    <row r="267" spans="17:18">
      <c r="Q267" s="7"/>
      <c r="R267" s="22"/>
    </row>
    <row r="268" spans="17:18">
      <c r="Q268" s="7"/>
      <c r="R268" s="22"/>
    </row>
    <row r="269" spans="17:18">
      <c r="Q269" s="7"/>
      <c r="R269" s="22"/>
    </row>
    <row r="270" spans="17:18">
      <c r="Q270" s="7"/>
      <c r="R270" s="22"/>
    </row>
    <row r="271" spans="17:18">
      <c r="Q271" s="7"/>
      <c r="R271" s="22"/>
    </row>
    <row r="272" spans="17:18">
      <c r="Q272" s="7"/>
      <c r="R272" s="22"/>
    </row>
    <row r="273" spans="17:18">
      <c r="Q273" s="7"/>
      <c r="R273" s="22"/>
    </row>
    <row r="274" spans="17:18">
      <c r="Q274" s="7"/>
      <c r="R274" s="22"/>
    </row>
    <row r="275" spans="17:18">
      <c r="Q275" s="7"/>
      <c r="R275" s="22"/>
    </row>
    <row r="276" spans="17:18">
      <c r="Q276" s="7"/>
      <c r="R276" s="22"/>
    </row>
    <row r="277" spans="17:18">
      <c r="Q277" s="7"/>
      <c r="R277" s="22"/>
    </row>
    <row r="278" spans="17:18">
      <c r="Q278" s="7"/>
      <c r="R278" s="22"/>
    </row>
    <row r="279" spans="17:18">
      <c r="Q279" s="7"/>
      <c r="R279" s="22"/>
    </row>
    <row r="280" spans="17:18">
      <c r="Q280" s="7"/>
      <c r="R280" s="22"/>
    </row>
    <row r="281" spans="17:18">
      <c r="Q281" s="7"/>
      <c r="R281" s="22"/>
    </row>
    <row r="282" spans="17:18">
      <c r="Q282" s="7"/>
      <c r="R282" s="22"/>
    </row>
    <row r="283" spans="17:18">
      <c r="Q283" s="7"/>
      <c r="R283" s="22"/>
    </row>
    <row r="284" spans="17:18">
      <c r="Q284" s="7"/>
      <c r="R284" s="22"/>
    </row>
    <row r="285" spans="17:18">
      <c r="Q285" s="7"/>
      <c r="R285" s="22"/>
    </row>
    <row r="286" spans="17:18">
      <c r="Q286" s="7"/>
      <c r="R286" s="22"/>
    </row>
    <row r="287" spans="17:18">
      <c r="Q287" s="7"/>
      <c r="R287" s="22"/>
    </row>
    <row r="288" spans="17:18">
      <c r="Q288" s="7"/>
      <c r="R288" s="22"/>
    </row>
    <row r="289" spans="17:18">
      <c r="Q289" s="7"/>
      <c r="R289" s="22"/>
    </row>
    <row r="290" spans="17:18">
      <c r="Q290" s="7"/>
      <c r="R290" s="22"/>
    </row>
    <row r="291" spans="17:18">
      <c r="Q291" s="7"/>
      <c r="R291" s="22"/>
    </row>
    <row r="292" spans="17:18">
      <c r="Q292" s="7"/>
      <c r="R292" s="22"/>
    </row>
    <row r="293" spans="17:18">
      <c r="Q293" s="7"/>
      <c r="R293" s="22"/>
    </row>
    <row r="294" spans="17:18">
      <c r="Q294" s="7"/>
      <c r="R294" s="22"/>
    </row>
    <row r="295" spans="17:18">
      <c r="Q295" s="7"/>
      <c r="R295" s="22"/>
    </row>
    <row r="296" spans="17:18">
      <c r="Q296" s="7"/>
      <c r="R296" s="22"/>
    </row>
    <row r="297" spans="17:18">
      <c r="Q297" s="7"/>
      <c r="R297" s="22"/>
    </row>
    <row r="298" spans="17:18">
      <c r="Q298" s="7"/>
      <c r="R298" s="22"/>
    </row>
    <row r="299" spans="17:18">
      <c r="Q299" s="7"/>
      <c r="R299" s="22"/>
    </row>
    <row r="300" spans="17:18">
      <c r="Q300" s="7"/>
      <c r="R300" s="22"/>
    </row>
    <row r="301" spans="17:18">
      <c r="Q301" s="7"/>
      <c r="R301" s="22"/>
    </row>
    <row r="302" spans="17:18">
      <c r="Q302" s="7"/>
      <c r="R302" s="22"/>
    </row>
    <row r="303" spans="17:18">
      <c r="Q303" s="7"/>
      <c r="R303" s="22"/>
    </row>
    <row r="304" spans="17:18">
      <c r="Q304" s="7"/>
      <c r="R304" s="22"/>
    </row>
    <row r="305" spans="17:18">
      <c r="Q305" s="7"/>
      <c r="R305" s="22"/>
    </row>
    <row r="306" spans="17:18">
      <c r="Q306" s="7"/>
      <c r="R306" s="22"/>
    </row>
    <row r="307" spans="17:18">
      <c r="Q307" s="7"/>
      <c r="R307" s="22"/>
    </row>
    <row r="308" spans="17:18">
      <c r="Q308" s="7"/>
      <c r="R308" s="22"/>
    </row>
    <row r="309" spans="17:18">
      <c r="Q309" s="7"/>
      <c r="R309" s="22"/>
    </row>
    <row r="310" spans="17:18">
      <c r="Q310" s="7"/>
      <c r="R310" s="22"/>
    </row>
    <row r="311" spans="17:18">
      <c r="Q311" s="7"/>
      <c r="R311" s="22"/>
    </row>
    <row r="312" spans="17:18">
      <c r="Q312" s="7"/>
      <c r="R312" s="22"/>
    </row>
    <row r="313" spans="17:18">
      <c r="Q313" s="7"/>
      <c r="R313" s="22"/>
    </row>
    <row r="314" spans="17:18">
      <c r="Q314" s="7"/>
      <c r="R314" s="22"/>
    </row>
    <row r="315" spans="17:18">
      <c r="Q315" s="7"/>
      <c r="R315" s="22"/>
    </row>
    <row r="316" spans="17:18">
      <c r="Q316" s="7"/>
      <c r="R316" s="22"/>
    </row>
    <row r="317" spans="17:18">
      <c r="Q317" s="7"/>
      <c r="R317" s="22"/>
    </row>
    <row r="318" spans="17:18">
      <c r="Q318" s="7"/>
      <c r="R318" s="22"/>
    </row>
    <row r="319" spans="17:18">
      <c r="Q319" s="7"/>
      <c r="R319" s="22"/>
    </row>
    <row r="320" spans="17:18">
      <c r="Q320" s="7"/>
      <c r="R320" s="22"/>
    </row>
    <row r="321" spans="17:18">
      <c r="Q321" s="7"/>
      <c r="R321" s="22"/>
    </row>
    <row r="322" spans="17:18">
      <c r="Q322" s="7"/>
      <c r="R322" s="22"/>
    </row>
    <row r="323" spans="17:18">
      <c r="Q323" s="7"/>
      <c r="R323" s="22"/>
    </row>
    <row r="324" spans="17:18">
      <c r="Q324" s="7"/>
      <c r="R324" s="22"/>
    </row>
    <row r="325" spans="17:18">
      <c r="Q325" s="7"/>
      <c r="R325" s="22"/>
    </row>
    <row r="326" spans="17:18">
      <c r="Q326" s="7"/>
      <c r="R326" s="22"/>
    </row>
    <row r="327" spans="17:18">
      <c r="Q327" s="7"/>
      <c r="R327" s="22"/>
    </row>
    <row r="328" spans="17:18">
      <c r="Q328" s="7"/>
      <c r="R328" s="22"/>
    </row>
    <row r="329" spans="17:18">
      <c r="Q329" s="7"/>
      <c r="R329" s="22"/>
    </row>
    <row r="330" spans="17:18">
      <c r="Q330" s="7"/>
      <c r="R330" s="22"/>
    </row>
    <row r="331" spans="17:18">
      <c r="Q331" s="7"/>
      <c r="R331" s="22"/>
    </row>
    <row r="332" spans="17:18">
      <c r="Q332" s="7"/>
      <c r="R332" s="22"/>
    </row>
    <row r="333" spans="17:18">
      <c r="Q333" s="7"/>
      <c r="R333" s="22"/>
    </row>
    <row r="334" spans="17:18">
      <c r="Q334" s="7"/>
      <c r="R334" s="22"/>
    </row>
    <row r="335" spans="17:18">
      <c r="Q335" s="7"/>
      <c r="R335" s="22"/>
    </row>
    <row r="336" spans="17:18">
      <c r="Q336" s="7"/>
      <c r="R336" s="22"/>
    </row>
    <row r="337" spans="17:18">
      <c r="Q337" s="7"/>
      <c r="R337" s="22"/>
    </row>
    <row r="338" spans="17:18">
      <c r="Q338" s="7"/>
      <c r="R338" s="22"/>
    </row>
  </sheetData>
  <sheetProtection algorithmName="SHA-512" hashValue="jDMJrhosJm/UDrSEMWXTrxk9OFMhnq0B2zyKqQ3Oi+ZdBjch9eD4OGw8J8w5u54NbGUyFJ3SdEAtnepdX9Y+8g==" saltValue="FiP0AsKpdr9Xu4Fzlyc32A==" spinCount="100000" sheet="1" objects="1" scenarios="1" selectLockedCells="1"/>
  <mergeCells count="53">
    <mergeCell ref="S3:S4"/>
    <mergeCell ref="O32:P32"/>
    <mergeCell ref="O24:P24"/>
    <mergeCell ref="O28:P28"/>
    <mergeCell ref="O25:P25"/>
    <mergeCell ref="O26:P26"/>
    <mergeCell ref="O31:P31"/>
    <mergeCell ref="O27:P27"/>
    <mergeCell ref="O57:P57"/>
    <mergeCell ref="O37:P37"/>
    <mergeCell ref="O45:P45"/>
    <mergeCell ref="O46:P46"/>
    <mergeCell ref="O47:P47"/>
    <mergeCell ref="O56:P56"/>
    <mergeCell ref="O51:P51"/>
    <mergeCell ref="O52:P52"/>
    <mergeCell ref="O55:P55"/>
    <mergeCell ref="O48:P48"/>
    <mergeCell ref="O49:P49"/>
    <mergeCell ref="O50:P50"/>
    <mergeCell ref="O53:P53"/>
    <mergeCell ref="O54:P54"/>
    <mergeCell ref="L3:M3"/>
    <mergeCell ref="L9:P9"/>
    <mergeCell ref="L7:N7"/>
    <mergeCell ref="L4:O4"/>
    <mergeCell ref="M5:P5"/>
    <mergeCell ref="B63:G63"/>
    <mergeCell ref="O16:P16"/>
    <mergeCell ref="O17:P17"/>
    <mergeCell ref="O18:P18"/>
    <mergeCell ref="O19:P19"/>
    <mergeCell ref="O20:P20"/>
    <mergeCell ref="O21:P21"/>
    <mergeCell ref="O22:P22"/>
    <mergeCell ref="O30:P30"/>
    <mergeCell ref="O35:P35"/>
    <mergeCell ref="B60:G61"/>
    <mergeCell ref="O23:P23"/>
    <mergeCell ref="O29:P29"/>
    <mergeCell ref="O33:P33"/>
    <mergeCell ref="O34:P34"/>
    <mergeCell ref="O36:P36"/>
    <mergeCell ref="D3:J3"/>
    <mergeCell ref="D4:J4"/>
    <mergeCell ref="D5:J5"/>
    <mergeCell ref="D6:J6"/>
    <mergeCell ref="D7:J7"/>
    <mergeCell ref="D8:J8"/>
    <mergeCell ref="D9:J9"/>
    <mergeCell ref="D10:J10"/>
    <mergeCell ref="D11:J11"/>
    <mergeCell ref="D12:J12"/>
  </mergeCells>
  <conditionalFormatting sqref="O43:P44 P58:P60">
    <cfRule type="cellIs" dxfId="57" priority="30" stopIfTrue="1" operator="notEqual">
      <formula>""</formula>
    </cfRule>
  </conditionalFormatting>
  <conditionalFormatting sqref="F47:F52 F19:F41 F55:F56">
    <cfRule type="cellIs" dxfId="56" priority="36" stopIfTrue="1" operator="equal">
      <formula>0</formula>
    </cfRule>
    <cfRule type="cellIs" dxfId="55" priority="37" stopIfTrue="1" operator="notBetween">
      <formula>#REF!</formula>
      <formula>#REF!</formula>
    </cfRule>
  </conditionalFormatting>
  <conditionalFormatting sqref="L47:L52 N47:N52 L19:L40 N55:N56 L55:L56">
    <cfRule type="expression" dxfId="54" priority="40" stopIfTrue="1">
      <formula>AND(L19&gt;0,L19&lt;#REF!)</formula>
    </cfRule>
  </conditionalFormatting>
  <conditionalFormatting sqref="L47:L52 L55:L56">
    <cfRule type="expression" dxfId="53" priority="42" stopIfTrue="1">
      <formula>AND(#REF!=1,(#REF!-#REF!)&lt;#REF!)</formula>
    </cfRule>
  </conditionalFormatting>
  <conditionalFormatting sqref="F53:F54">
    <cfRule type="cellIs" dxfId="52" priority="1" stopIfTrue="1" operator="equal">
      <formula>0</formula>
    </cfRule>
    <cfRule type="cellIs" dxfId="51" priority="2" stopIfTrue="1" operator="notBetween">
      <formula>#REF!</formula>
      <formula>#REF!</formula>
    </cfRule>
  </conditionalFormatting>
  <conditionalFormatting sqref="N53:N54 L53:L54">
    <cfRule type="expression" dxfId="50" priority="3" stopIfTrue="1">
      <formula>AND(L53&gt;0,L53&lt;#REF!)</formula>
    </cfRule>
  </conditionalFormatting>
  <conditionalFormatting sqref="L53:L54">
    <cfRule type="expression" dxfId="49" priority="4" stopIfTrue="1">
      <formula>AND(#REF!=1,(#REF!-#REF!)&lt;#REF!)</formula>
    </cfRule>
  </conditionalFormatting>
  <dataValidations disablePrompts="1" count="2">
    <dataValidation type="list" operator="equal" allowBlank="1" showInputMessage="1" showErrorMessage="1" errorTitle="Dämmstärke" error="Wählen Sie aus der Liste eine mögliche Dämmstärke._x000a_Für andere Dämmstärken wenden Sie sich an unsere Ingenieure." sqref="L38:L40" xr:uid="{00000000-0002-0000-0300-000000000000}">
      <formula1>#REF!</formula1>
    </dataValidation>
    <dataValidation operator="equal" allowBlank="1" showInputMessage="1" showErrorMessage="1" errorTitle="Dämmstärke" error="Wählen Sie aus der Liste eine mögliche Dämmstärke._x000a_Für andere Dämmstärken wenden Sie sich an unsere Ingenieure." sqref="L18:L37 L47:L57" xr:uid="{00000000-0002-0000-0300-000001000000}"/>
  </dataValidations>
  <hyperlinks>
    <hyperlink ref="S3:S4" location="STARTSEITE!A1" display="zurück zur Startseite" xr:uid="{00000000-0004-0000-0300-000000000000}"/>
  </hyperlinks>
  <printOptions horizontalCentered="1" verticalCentered="1"/>
  <pageMargins left="0.31496062992125984" right="0.31496062992125984" top="0.39370078740157483" bottom="0.19685039370078741" header="0.55118110236220474" footer="0.31496062992125984"/>
  <pageSetup paperSize="9" scale="8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C0D97-0E86-4959-80E7-6E9493B1A073}">
  <dimension ref="A1:AO326"/>
  <sheetViews>
    <sheetView zoomScaleNormal="100" workbookViewId="0">
      <selection activeCell="S3" sqref="S3:S4"/>
    </sheetView>
  </sheetViews>
  <sheetFormatPr baseColWidth="10" defaultColWidth="11.42578125" defaultRowHeight="12.75"/>
  <cols>
    <col min="1" max="1" width="8.28515625" style="29" customWidth="1"/>
    <col min="2" max="2" width="6.28515625" style="29" customWidth="1"/>
    <col min="3" max="3" width="10.7109375" style="29" customWidth="1"/>
    <col min="4" max="13" width="6.28515625" style="29" customWidth="1"/>
    <col min="14" max="14" width="10.7109375" style="29" customWidth="1"/>
    <col min="15" max="16" width="5.7109375" style="29" customWidth="1"/>
    <col min="17" max="17" width="3.42578125" style="29" customWidth="1"/>
    <col min="18" max="18" width="11" style="28" customWidth="1"/>
    <col min="19" max="19" width="16.85546875" style="28" customWidth="1"/>
    <col min="20" max="41" width="11.42578125" style="28"/>
    <col min="42" max="16384" width="11.42578125" style="29"/>
  </cols>
  <sheetData>
    <row r="1" spans="1:19" ht="23.25" customHeight="1">
      <c r="A1" s="45"/>
      <c r="B1" s="99" t="s">
        <v>47</v>
      </c>
      <c r="C1" s="27"/>
      <c r="D1" s="27"/>
      <c r="E1" s="27"/>
      <c r="F1" s="27"/>
      <c r="G1" s="27"/>
      <c r="H1" s="27"/>
      <c r="I1" s="27"/>
      <c r="J1" s="27"/>
      <c r="K1" s="27"/>
      <c r="L1" s="104"/>
      <c r="M1" s="103"/>
      <c r="N1" s="103"/>
      <c r="O1" s="103"/>
      <c r="P1" s="105" t="s">
        <v>81</v>
      </c>
      <c r="Q1" s="1"/>
      <c r="R1" s="24"/>
    </row>
    <row r="2" spans="1:19" ht="12" customHeight="1" thickBot="1">
      <c r="A2" s="45"/>
      <c r="B2" s="80"/>
      <c r="C2" s="80"/>
      <c r="D2" s="81"/>
      <c r="E2" s="81"/>
      <c r="F2" s="81"/>
      <c r="G2" s="81"/>
      <c r="H2" s="81"/>
      <c r="I2" s="81"/>
      <c r="J2" s="81"/>
      <c r="K2" s="31"/>
      <c r="L2" s="81"/>
      <c r="M2" s="84"/>
      <c r="N2" s="84"/>
      <c r="O2" s="81"/>
      <c r="P2" s="81"/>
      <c r="Q2" s="1"/>
      <c r="R2" s="24"/>
    </row>
    <row r="3" spans="1:19" ht="15.75" customHeight="1">
      <c r="A3" s="45"/>
      <c r="B3" s="88" t="s">
        <v>0</v>
      </c>
      <c r="C3" s="74"/>
      <c r="D3" s="564"/>
      <c r="E3" s="564"/>
      <c r="F3" s="564"/>
      <c r="G3" s="564"/>
      <c r="H3" s="564"/>
      <c r="I3" s="564"/>
      <c r="J3" s="564"/>
      <c r="K3" s="12"/>
      <c r="L3" s="580" t="s">
        <v>1</v>
      </c>
      <c r="M3" s="580"/>
      <c r="N3" s="76"/>
      <c r="O3" s="76"/>
      <c r="P3" s="91" t="s">
        <v>2</v>
      </c>
      <c r="Q3" s="1"/>
      <c r="R3" s="24"/>
      <c r="S3" s="656" t="s">
        <v>156</v>
      </c>
    </row>
    <row r="4" spans="1:19" ht="15.75" customHeight="1" thickBot="1">
      <c r="A4" s="45"/>
      <c r="B4" s="75"/>
      <c r="C4" s="75"/>
      <c r="D4" s="565"/>
      <c r="E4" s="565"/>
      <c r="F4" s="565"/>
      <c r="G4" s="565"/>
      <c r="H4" s="565"/>
      <c r="I4" s="565"/>
      <c r="J4" s="565"/>
      <c r="K4" s="12"/>
      <c r="L4" s="581"/>
      <c r="M4" s="581"/>
      <c r="N4" s="581"/>
      <c r="O4" s="649"/>
      <c r="P4" s="467"/>
      <c r="Q4" s="2"/>
      <c r="R4" s="78"/>
      <c r="S4" s="657"/>
    </row>
    <row r="5" spans="1:19" ht="15.75" customHeight="1" thickBot="1">
      <c r="A5" s="45"/>
      <c r="B5" s="79"/>
      <c r="C5" s="79"/>
      <c r="D5" s="563"/>
      <c r="E5" s="563"/>
      <c r="F5" s="563"/>
      <c r="G5" s="563"/>
      <c r="H5" s="563"/>
      <c r="I5" s="563"/>
      <c r="J5" s="563"/>
      <c r="K5" s="12"/>
      <c r="L5" s="89" t="s">
        <v>4</v>
      </c>
      <c r="M5" s="582"/>
      <c r="N5" s="582"/>
      <c r="O5" s="582"/>
      <c r="P5" s="582"/>
      <c r="Q5" s="1"/>
      <c r="R5" s="22"/>
    </row>
    <row r="6" spans="1:19" ht="15.75" customHeight="1">
      <c r="A6" s="45"/>
      <c r="B6" s="88" t="s">
        <v>5</v>
      </c>
      <c r="C6" s="74"/>
      <c r="D6" s="564"/>
      <c r="E6" s="564"/>
      <c r="F6" s="564"/>
      <c r="G6" s="564"/>
      <c r="H6" s="564"/>
      <c r="I6" s="564"/>
      <c r="J6" s="564"/>
      <c r="K6" s="12"/>
      <c r="L6" s="529" t="s">
        <v>6</v>
      </c>
      <c r="M6" s="76"/>
      <c r="N6" s="76"/>
      <c r="O6" s="92" t="s">
        <v>7</v>
      </c>
      <c r="P6" s="93" t="s">
        <v>8</v>
      </c>
      <c r="Q6" s="1"/>
      <c r="R6" s="25"/>
    </row>
    <row r="7" spans="1:19" ht="15.75" customHeight="1">
      <c r="A7" s="45"/>
      <c r="B7" s="88" t="s">
        <v>9</v>
      </c>
      <c r="C7" s="74"/>
      <c r="D7" s="565"/>
      <c r="E7" s="565"/>
      <c r="F7" s="565"/>
      <c r="G7" s="565"/>
      <c r="H7" s="565"/>
      <c r="I7" s="565"/>
      <c r="J7" s="565"/>
      <c r="K7" s="12"/>
      <c r="L7" s="583"/>
      <c r="M7" s="583"/>
      <c r="N7" s="583"/>
      <c r="O7" s="429"/>
      <c r="P7" s="430"/>
      <c r="Q7" s="3"/>
      <c r="R7" s="25"/>
    </row>
    <row r="8" spans="1:19" ht="15.75" customHeight="1">
      <c r="A8" s="45"/>
      <c r="B8" s="88" t="s">
        <v>10</v>
      </c>
      <c r="C8" s="74"/>
      <c r="D8" s="565"/>
      <c r="E8" s="565"/>
      <c r="F8" s="565"/>
      <c r="G8" s="565"/>
      <c r="H8" s="565"/>
      <c r="I8" s="565"/>
      <c r="J8" s="565"/>
      <c r="K8" s="12"/>
      <c r="L8" s="529" t="s">
        <v>12</v>
      </c>
      <c r="M8" s="76"/>
      <c r="N8" s="76"/>
      <c r="O8" s="76"/>
      <c r="P8" s="76"/>
      <c r="Q8" s="3"/>
      <c r="R8" s="25"/>
    </row>
    <row r="9" spans="1:19" ht="15.75" customHeight="1" thickBot="1">
      <c r="A9" s="45"/>
      <c r="B9" s="83"/>
      <c r="C9" s="83"/>
      <c r="D9" s="563"/>
      <c r="E9" s="563"/>
      <c r="F9" s="563"/>
      <c r="G9" s="563"/>
      <c r="H9" s="563"/>
      <c r="I9" s="563"/>
      <c r="J9" s="563"/>
      <c r="K9" s="12"/>
      <c r="L9" s="591"/>
      <c r="M9" s="591"/>
      <c r="N9" s="591"/>
      <c r="O9" s="591"/>
      <c r="P9" s="591"/>
      <c r="Q9" s="4"/>
      <c r="R9" s="494" t="s">
        <v>128</v>
      </c>
    </row>
    <row r="10" spans="1:19" ht="15.75" customHeight="1">
      <c r="A10" s="45"/>
      <c r="B10" s="88" t="s">
        <v>11</v>
      </c>
      <c r="C10" s="74"/>
      <c r="D10" s="564"/>
      <c r="E10" s="564"/>
      <c r="F10" s="564"/>
      <c r="G10" s="564"/>
      <c r="H10" s="564"/>
      <c r="I10" s="564"/>
      <c r="J10" s="564"/>
      <c r="K10" s="12"/>
      <c r="L10" s="94" t="s">
        <v>163</v>
      </c>
      <c r="M10" s="43"/>
      <c r="N10" s="43"/>
      <c r="O10" s="43"/>
      <c r="P10" s="43"/>
      <c r="Q10" s="85"/>
      <c r="R10" s="25"/>
    </row>
    <row r="11" spans="1:19" ht="15.75" customHeight="1">
      <c r="A11" s="45"/>
      <c r="B11" s="75"/>
      <c r="C11" s="75"/>
      <c r="D11" s="565"/>
      <c r="E11" s="565"/>
      <c r="F11" s="565"/>
      <c r="G11" s="565"/>
      <c r="H11" s="565"/>
      <c r="I11" s="565"/>
      <c r="J11" s="565"/>
      <c r="K11" s="12"/>
      <c r="L11" s="94" t="s">
        <v>164</v>
      </c>
      <c r="M11" s="46"/>
      <c r="N11" s="46"/>
      <c r="O11" s="46"/>
      <c r="P11" s="46"/>
      <c r="Q11" s="85"/>
      <c r="R11" s="25"/>
    </row>
    <row r="12" spans="1:19" ht="15.75" customHeight="1">
      <c r="A12" s="45"/>
      <c r="B12" s="82"/>
      <c r="C12" s="82"/>
      <c r="D12" s="595"/>
      <c r="E12" s="595"/>
      <c r="F12" s="595"/>
      <c r="G12" s="595"/>
      <c r="H12" s="595"/>
      <c r="I12" s="595"/>
      <c r="J12" s="595"/>
      <c r="K12" s="13"/>
      <c r="L12" s="507" t="s">
        <v>162</v>
      </c>
      <c r="M12" s="71"/>
      <c r="N12" s="71"/>
      <c r="O12" s="71"/>
      <c r="P12" s="71"/>
      <c r="Q12" s="85"/>
      <c r="R12" s="25"/>
    </row>
    <row r="13" spans="1:19" ht="47.25" customHeight="1">
      <c r="A13" s="45"/>
      <c r="B13" s="98" t="s">
        <v>173</v>
      </c>
      <c r="C13" s="71"/>
      <c r="D13" s="71"/>
      <c r="E13" s="77"/>
      <c r="F13" s="77"/>
      <c r="G13" s="77"/>
      <c r="H13" s="77"/>
      <c r="I13" s="77"/>
      <c r="J13" s="77"/>
      <c r="K13" s="13"/>
      <c r="M13" s="86"/>
      <c r="N13" s="86"/>
      <c r="O13" s="86"/>
      <c r="P13" s="12"/>
      <c r="Q13" s="3"/>
      <c r="R13" s="25"/>
    </row>
    <row r="14" spans="1:19" ht="15.75" customHeight="1">
      <c r="A14" s="45"/>
      <c r="B14" s="98" t="s">
        <v>195</v>
      </c>
      <c r="C14" s="63"/>
      <c r="D14" s="97"/>
      <c r="E14" s="97"/>
      <c r="F14" s="97"/>
      <c r="G14" s="10"/>
      <c r="H14" s="34"/>
      <c r="I14" s="34"/>
      <c r="J14" s="34"/>
      <c r="K14" s="34"/>
      <c r="L14" s="34"/>
      <c r="M14" s="12"/>
      <c r="N14" s="35"/>
      <c r="O14" s="12"/>
      <c r="P14" s="12"/>
      <c r="Q14" s="3"/>
      <c r="R14" s="25"/>
    </row>
    <row r="15" spans="1:19" ht="5.25" customHeight="1">
      <c r="A15" s="45"/>
      <c r="B15" s="32"/>
      <c r="C15" s="32"/>
      <c r="D15" s="33"/>
      <c r="E15" s="86"/>
      <c r="F15" s="86"/>
      <c r="G15" s="10"/>
      <c r="H15" s="34"/>
      <c r="I15" s="34"/>
      <c r="J15" s="34"/>
      <c r="K15" s="34"/>
      <c r="L15" s="34"/>
      <c r="M15" s="12"/>
      <c r="N15" s="35"/>
      <c r="O15" s="12"/>
      <c r="P15" s="12"/>
      <c r="Q15" s="3"/>
      <c r="R15" s="25"/>
    </row>
    <row r="16" spans="1:19" ht="15.75" customHeight="1">
      <c r="A16" s="45"/>
      <c r="B16" s="174" t="s">
        <v>45</v>
      </c>
      <c r="C16" s="176" t="s">
        <v>13</v>
      </c>
      <c r="D16" s="106" t="s">
        <v>17</v>
      </c>
      <c r="E16" s="530" t="s">
        <v>18</v>
      </c>
      <c r="F16" s="181" t="s">
        <v>19</v>
      </c>
      <c r="G16" s="106" t="s">
        <v>20</v>
      </c>
      <c r="H16" s="106" t="s">
        <v>21</v>
      </c>
      <c r="I16" s="106" t="s">
        <v>22</v>
      </c>
      <c r="J16" s="106" t="s">
        <v>23</v>
      </c>
      <c r="K16" s="106" t="s">
        <v>24</v>
      </c>
      <c r="L16" s="106" t="s">
        <v>3</v>
      </c>
      <c r="M16" s="176" t="s">
        <v>25</v>
      </c>
      <c r="N16" s="106" t="s">
        <v>14</v>
      </c>
      <c r="O16" s="642" t="s">
        <v>55</v>
      </c>
      <c r="P16" s="643"/>
      <c r="Q16" s="5"/>
      <c r="R16" s="25"/>
    </row>
    <row r="17" spans="1:18" ht="15.75" customHeight="1">
      <c r="A17" s="45"/>
      <c r="B17" s="175" t="s">
        <v>46</v>
      </c>
      <c r="C17" s="177"/>
      <c r="D17" s="110" t="s">
        <v>16</v>
      </c>
      <c r="E17" s="531" t="s">
        <v>16</v>
      </c>
      <c r="F17" s="179" t="s">
        <v>16</v>
      </c>
      <c r="G17" s="110" t="s">
        <v>16</v>
      </c>
      <c r="H17" s="110" t="s">
        <v>16</v>
      </c>
      <c r="I17" s="110" t="s">
        <v>16</v>
      </c>
      <c r="J17" s="110" t="s">
        <v>16</v>
      </c>
      <c r="K17" s="110" t="s">
        <v>16</v>
      </c>
      <c r="L17" s="110" t="s">
        <v>15</v>
      </c>
      <c r="M17" s="177" t="s">
        <v>26</v>
      </c>
      <c r="N17" s="110"/>
      <c r="O17" s="644" t="s">
        <v>56</v>
      </c>
      <c r="P17" s="645"/>
      <c r="Q17" s="5"/>
      <c r="R17" s="25"/>
    </row>
    <row r="18" spans="1:18" ht="15.75" customHeight="1">
      <c r="A18" s="45"/>
      <c r="B18" s="459"/>
      <c r="C18" s="117" t="s">
        <v>175</v>
      </c>
      <c r="D18" s="95">
        <v>140</v>
      </c>
      <c r="E18" s="127">
        <v>12</v>
      </c>
      <c r="F18" s="128">
        <v>150</v>
      </c>
      <c r="G18" s="96">
        <v>112</v>
      </c>
      <c r="H18" s="96" t="s">
        <v>201</v>
      </c>
      <c r="I18" s="96">
        <v>600</v>
      </c>
      <c r="J18" s="96">
        <v>600</v>
      </c>
      <c r="K18" s="96">
        <v>36</v>
      </c>
      <c r="L18" s="96">
        <v>1.25</v>
      </c>
      <c r="M18" s="365">
        <v>7.25</v>
      </c>
      <c r="N18" s="435"/>
      <c r="O18" s="576">
        <f>L18*N18</f>
        <v>0</v>
      </c>
      <c r="P18" s="577"/>
      <c r="Q18" s="5"/>
      <c r="R18" s="25"/>
    </row>
    <row r="19" spans="1:18" ht="15.75" customHeight="1">
      <c r="A19" s="45"/>
      <c r="B19" s="449"/>
      <c r="C19" s="118" t="s">
        <v>176</v>
      </c>
      <c r="D19" s="111">
        <v>140</v>
      </c>
      <c r="E19" s="129">
        <v>12</v>
      </c>
      <c r="F19" s="130">
        <v>150</v>
      </c>
      <c r="G19" s="112">
        <v>112</v>
      </c>
      <c r="H19" s="112" t="s">
        <v>201</v>
      </c>
      <c r="I19" s="112">
        <v>600</v>
      </c>
      <c r="J19" s="112">
        <v>500</v>
      </c>
      <c r="K19" s="112">
        <v>36</v>
      </c>
      <c r="L19" s="112">
        <v>0.83</v>
      </c>
      <c r="M19" s="366">
        <v>7.13</v>
      </c>
      <c r="N19" s="436"/>
      <c r="O19" s="572">
        <f>L19*N19</f>
        <v>0</v>
      </c>
      <c r="P19" s="573"/>
      <c r="Q19" s="5"/>
      <c r="R19" s="25"/>
    </row>
    <row r="20" spans="1:18" s="28" customFormat="1" ht="15.75" customHeight="1">
      <c r="A20" s="45"/>
      <c r="B20" s="453"/>
      <c r="C20" s="120" t="s">
        <v>177</v>
      </c>
      <c r="D20" s="59">
        <v>170</v>
      </c>
      <c r="E20" s="133">
        <v>12</v>
      </c>
      <c r="F20" s="134">
        <v>150</v>
      </c>
      <c r="G20" s="60">
        <v>142</v>
      </c>
      <c r="H20" s="60" t="s">
        <v>201</v>
      </c>
      <c r="I20" s="60">
        <v>600</v>
      </c>
      <c r="J20" s="60">
        <v>600</v>
      </c>
      <c r="K20" s="60">
        <v>36</v>
      </c>
      <c r="L20" s="60">
        <v>1.25</v>
      </c>
      <c r="M20" s="338">
        <v>7.37</v>
      </c>
      <c r="N20" s="439"/>
      <c r="O20" s="646">
        <f>L20*N20</f>
        <v>0</v>
      </c>
      <c r="P20" s="647"/>
      <c r="Q20" s="5"/>
      <c r="R20" s="25"/>
    </row>
    <row r="21" spans="1:18" s="28" customFormat="1" ht="15.75" customHeight="1">
      <c r="A21" s="45"/>
      <c r="B21" s="542"/>
      <c r="C21" s="543" t="s">
        <v>178</v>
      </c>
      <c r="D21" s="535">
        <v>170</v>
      </c>
      <c r="E21" s="544">
        <v>12</v>
      </c>
      <c r="F21" s="545">
        <v>150</v>
      </c>
      <c r="G21" s="546">
        <v>142</v>
      </c>
      <c r="H21" s="546" t="s">
        <v>201</v>
      </c>
      <c r="I21" s="546">
        <v>600</v>
      </c>
      <c r="J21" s="546">
        <v>500</v>
      </c>
      <c r="K21" s="546">
        <v>36</v>
      </c>
      <c r="L21" s="546">
        <v>0.83</v>
      </c>
      <c r="M21" s="547">
        <v>7.29</v>
      </c>
      <c r="N21" s="548"/>
      <c r="O21" s="658">
        <f t="shared" ref="O21:O27" si="0">L21*N21</f>
        <v>0</v>
      </c>
      <c r="P21" s="659"/>
      <c r="Q21" s="5"/>
      <c r="R21" s="25"/>
    </row>
    <row r="22" spans="1:18" s="28" customFormat="1" ht="15.75" customHeight="1">
      <c r="A22" s="45"/>
      <c r="B22" s="459"/>
      <c r="C22" s="125" t="s">
        <v>179</v>
      </c>
      <c r="D22" s="95">
        <v>200</v>
      </c>
      <c r="E22" s="143">
        <v>12</v>
      </c>
      <c r="F22" s="144">
        <v>150</v>
      </c>
      <c r="G22" s="96">
        <v>172</v>
      </c>
      <c r="H22" s="96" t="s">
        <v>201</v>
      </c>
      <c r="I22" s="60">
        <v>600</v>
      </c>
      <c r="J22" s="60">
        <v>600</v>
      </c>
      <c r="K22" s="96">
        <v>36</v>
      </c>
      <c r="L22" s="96">
        <v>1.25</v>
      </c>
      <c r="M22" s="372">
        <v>7.54</v>
      </c>
      <c r="N22" s="435"/>
      <c r="O22" s="660">
        <f t="shared" si="0"/>
        <v>0</v>
      </c>
      <c r="P22" s="661"/>
      <c r="Q22" s="5"/>
      <c r="R22" s="25"/>
    </row>
    <row r="23" spans="1:18" s="28" customFormat="1" ht="15.75" customHeight="1">
      <c r="A23" s="45"/>
      <c r="B23" s="549"/>
      <c r="C23" s="550" t="s">
        <v>180</v>
      </c>
      <c r="D23" s="537">
        <v>200</v>
      </c>
      <c r="E23" s="551">
        <v>12</v>
      </c>
      <c r="F23" s="552">
        <v>150</v>
      </c>
      <c r="G23" s="538">
        <v>172</v>
      </c>
      <c r="H23" s="538" t="s">
        <v>201</v>
      </c>
      <c r="I23" s="546">
        <v>600</v>
      </c>
      <c r="J23" s="546">
        <v>500</v>
      </c>
      <c r="K23" s="538">
        <v>36</v>
      </c>
      <c r="L23" s="538">
        <v>0.83</v>
      </c>
      <c r="M23" s="553">
        <v>7.51</v>
      </c>
      <c r="N23" s="554"/>
      <c r="O23" s="658">
        <f t="shared" si="0"/>
        <v>0</v>
      </c>
      <c r="P23" s="659"/>
      <c r="Q23" s="5"/>
      <c r="R23" s="25"/>
    </row>
    <row r="24" spans="1:18" s="28" customFormat="1" ht="15.75" customHeight="1">
      <c r="A24" s="45"/>
      <c r="B24" s="459"/>
      <c r="C24" s="125" t="s">
        <v>181</v>
      </c>
      <c r="D24" s="95">
        <v>230</v>
      </c>
      <c r="E24" s="143">
        <v>12</v>
      </c>
      <c r="F24" s="144">
        <v>150</v>
      </c>
      <c r="G24" s="96">
        <v>202</v>
      </c>
      <c r="H24" s="96" t="s">
        <v>201</v>
      </c>
      <c r="I24" s="60">
        <v>600</v>
      </c>
      <c r="J24" s="60">
        <v>600</v>
      </c>
      <c r="K24" s="96">
        <v>36</v>
      </c>
      <c r="L24" s="96">
        <v>1.25</v>
      </c>
      <c r="M24" s="372">
        <v>7.73</v>
      </c>
      <c r="N24" s="435"/>
      <c r="O24" s="660">
        <f t="shared" si="0"/>
        <v>0</v>
      </c>
      <c r="P24" s="661"/>
      <c r="Q24" s="5"/>
      <c r="R24" s="25"/>
    </row>
    <row r="25" spans="1:18" s="28" customFormat="1" ht="15.75" customHeight="1">
      <c r="A25" s="45"/>
      <c r="B25" s="555"/>
      <c r="C25" s="556" t="s">
        <v>184</v>
      </c>
      <c r="D25" s="557">
        <v>230</v>
      </c>
      <c r="E25" s="558">
        <v>12</v>
      </c>
      <c r="F25" s="559">
        <v>150</v>
      </c>
      <c r="G25" s="560">
        <v>202</v>
      </c>
      <c r="H25" s="560" t="s">
        <v>201</v>
      </c>
      <c r="I25" s="546">
        <v>600</v>
      </c>
      <c r="J25" s="546">
        <v>500</v>
      </c>
      <c r="K25" s="560">
        <v>36</v>
      </c>
      <c r="L25" s="560">
        <v>0.83</v>
      </c>
      <c r="M25" s="561">
        <v>7.74</v>
      </c>
      <c r="N25" s="562"/>
      <c r="O25" s="658">
        <f t="shared" si="0"/>
        <v>0</v>
      </c>
      <c r="P25" s="659"/>
      <c r="Q25" s="5"/>
      <c r="R25" s="25"/>
    </row>
    <row r="26" spans="1:18" s="28" customFormat="1" ht="15.75" customHeight="1">
      <c r="A26" s="45"/>
      <c r="B26" s="459"/>
      <c r="C26" s="125" t="s">
        <v>182</v>
      </c>
      <c r="D26" s="95">
        <v>250</v>
      </c>
      <c r="E26" s="143">
        <v>12</v>
      </c>
      <c r="F26" s="144">
        <v>150</v>
      </c>
      <c r="G26" s="96">
        <v>222</v>
      </c>
      <c r="H26" s="96" t="s">
        <v>201</v>
      </c>
      <c r="I26" s="60">
        <v>600</v>
      </c>
      <c r="J26" s="60">
        <v>600</v>
      </c>
      <c r="K26" s="96">
        <v>36</v>
      </c>
      <c r="L26" s="96">
        <v>1.25</v>
      </c>
      <c r="M26" s="372">
        <v>7.79</v>
      </c>
      <c r="N26" s="435"/>
      <c r="O26" s="566">
        <f t="shared" si="0"/>
        <v>0</v>
      </c>
      <c r="P26" s="567"/>
      <c r="Q26" s="5"/>
      <c r="R26" s="25"/>
    </row>
    <row r="27" spans="1:18" s="28" customFormat="1" ht="15.75" customHeight="1">
      <c r="A27" s="45"/>
      <c r="B27" s="457"/>
      <c r="C27" s="123" t="s">
        <v>183</v>
      </c>
      <c r="D27" s="66">
        <v>250</v>
      </c>
      <c r="E27" s="139">
        <v>12</v>
      </c>
      <c r="F27" s="140">
        <v>150</v>
      </c>
      <c r="G27" s="67">
        <v>222</v>
      </c>
      <c r="H27" s="67" t="s">
        <v>201</v>
      </c>
      <c r="I27" s="546">
        <v>600</v>
      </c>
      <c r="J27" s="546">
        <v>500</v>
      </c>
      <c r="K27" s="67">
        <v>36</v>
      </c>
      <c r="L27" s="67">
        <v>0.83</v>
      </c>
      <c r="M27" s="370">
        <v>7.83</v>
      </c>
      <c r="N27" s="442"/>
      <c r="O27" s="570">
        <f t="shared" si="0"/>
        <v>0</v>
      </c>
      <c r="P27" s="571"/>
      <c r="Q27" s="5"/>
      <c r="R27" s="25"/>
    </row>
    <row r="28" spans="1:18" s="28" customFormat="1" ht="15.75" customHeight="1">
      <c r="A28" s="45"/>
      <c r="B28" s="376" t="s">
        <v>63</v>
      </c>
      <c r="C28" s="220"/>
      <c r="D28" s="73"/>
      <c r="E28" s="73"/>
      <c r="F28" s="73"/>
      <c r="G28" s="223"/>
      <c r="H28" s="223"/>
      <c r="I28" s="223"/>
      <c r="J28" s="223"/>
      <c r="K28" s="223"/>
      <c r="L28" s="223"/>
      <c r="M28" s="72"/>
      <c r="N28" s="226"/>
      <c r="O28" s="226"/>
      <c r="P28" s="226"/>
      <c r="Q28" s="5"/>
      <c r="R28" s="25"/>
    </row>
    <row r="29" spans="1:18" s="28" customFormat="1" ht="19.5" customHeight="1">
      <c r="A29" s="45"/>
      <c r="B29" s="220"/>
      <c r="C29" s="220"/>
      <c r="D29" s="73"/>
      <c r="E29" s="73"/>
      <c r="F29" s="73"/>
      <c r="G29" s="223"/>
      <c r="H29" s="223"/>
      <c r="I29" s="223"/>
      <c r="J29" s="223"/>
      <c r="K29" s="223"/>
      <c r="L29" s="223"/>
      <c r="M29" s="72"/>
      <c r="N29" s="226"/>
      <c r="O29" s="226"/>
      <c r="P29" s="226"/>
      <c r="Q29" s="5"/>
      <c r="R29" s="25"/>
    </row>
    <row r="30" spans="1:18" s="28" customFormat="1" ht="15.75" customHeight="1">
      <c r="A30" s="45"/>
      <c r="B30" s="220"/>
      <c r="C30" s="220"/>
      <c r="D30" s="73"/>
      <c r="E30" s="73"/>
      <c r="F30" s="73"/>
      <c r="G30" s="223"/>
      <c r="H30" s="223"/>
      <c r="I30" s="223"/>
      <c r="J30" s="223"/>
      <c r="K30" s="223"/>
      <c r="L30" s="223"/>
      <c r="M30" s="72"/>
      <c r="N30" s="226"/>
      <c r="O30" s="226"/>
      <c r="P30" s="226"/>
      <c r="Q30" s="5"/>
      <c r="R30" s="25"/>
    </row>
    <row r="31" spans="1:18" s="28" customFormat="1" ht="15.75" customHeight="1">
      <c r="A31" s="45"/>
      <c r="B31" s="211" t="s">
        <v>174</v>
      </c>
      <c r="C31" s="220"/>
      <c r="D31" s="73"/>
      <c r="E31" s="73"/>
      <c r="F31" s="73"/>
      <c r="G31" s="223"/>
      <c r="H31" s="223"/>
      <c r="I31" s="223"/>
      <c r="J31" s="223"/>
      <c r="K31" s="223"/>
      <c r="L31" s="234"/>
      <c r="M31" s="72"/>
      <c r="N31" s="73"/>
      <c r="O31" s="73"/>
      <c r="P31" s="73"/>
      <c r="Q31" s="5"/>
      <c r="R31" s="25"/>
    </row>
    <row r="32" spans="1:18" s="28" customFormat="1" ht="15.75" customHeight="1">
      <c r="A32" s="45"/>
      <c r="B32" s="98" t="s">
        <v>196</v>
      </c>
      <c r="C32" s="236"/>
      <c r="D32" s="237"/>
      <c r="E32" s="234"/>
      <c r="F32" s="234"/>
      <c r="G32" s="234"/>
      <c r="H32" s="234"/>
      <c r="I32" s="234"/>
      <c r="J32" s="234"/>
      <c r="K32" s="234"/>
      <c r="L32" s="234"/>
      <c r="M32" s="234"/>
      <c r="N32" s="234"/>
      <c r="O32" s="227"/>
      <c r="P32" s="227"/>
      <c r="Q32" s="6"/>
      <c r="R32" s="25"/>
    </row>
    <row r="33" spans="1:41" s="28" customFormat="1" ht="5.25" customHeight="1">
      <c r="A33" s="45"/>
      <c r="B33" s="36"/>
      <c r="C33" s="36"/>
      <c r="D33" s="37"/>
      <c r="E33" s="36"/>
      <c r="F33" s="36"/>
      <c r="G33" s="36"/>
      <c r="H33" s="36"/>
      <c r="I33" s="36"/>
      <c r="J33" s="36"/>
      <c r="K33" s="36"/>
      <c r="L33" s="36"/>
      <c r="M33" s="36"/>
      <c r="N33" s="36"/>
      <c r="O33" s="14"/>
      <c r="P33" s="9"/>
      <c r="Q33" s="5"/>
      <c r="R33" s="25"/>
    </row>
    <row r="34" spans="1:41" s="28" customFormat="1" ht="15.75" customHeight="1">
      <c r="A34" s="45"/>
      <c r="B34" s="174" t="s">
        <v>45</v>
      </c>
      <c r="C34" s="176" t="s">
        <v>13</v>
      </c>
      <c r="D34" s="106" t="s">
        <v>17</v>
      </c>
      <c r="E34" s="530" t="s">
        <v>18</v>
      </c>
      <c r="F34" s="181" t="s">
        <v>19</v>
      </c>
      <c r="G34" s="106" t="s">
        <v>20</v>
      </c>
      <c r="H34" s="106" t="s">
        <v>21</v>
      </c>
      <c r="I34" s="106" t="s">
        <v>22</v>
      </c>
      <c r="J34" s="106" t="s">
        <v>23</v>
      </c>
      <c r="K34" s="106" t="s">
        <v>24</v>
      </c>
      <c r="L34" s="106" t="s">
        <v>3</v>
      </c>
      <c r="M34" s="176" t="s">
        <v>25</v>
      </c>
      <c r="N34" s="106" t="s">
        <v>14</v>
      </c>
      <c r="O34" s="642" t="s">
        <v>55</v>
      </c>
      <c r="P34" s="643"/>
      <c r="Q34" s="5"/>
      <c r="R34" s="25"/>
    </row>
    <row r="35" spans="1:41" s="28" customFormat="1" ht="15.75" customHeight="1">
      <c r="A35" s="45"/>
      <c r="B35" s="175" t="s">
        <v>46</v>
      </c>
      <c r="C35" s="177"/>
      <c r="D35" s="110" t="s">
        <v>16</v>
      </c>
      <c r="E35" s="531" t="s">
        <v>16</v>
      </c>
      <c r="F35" s="179" t="s">
        <v>16</v>
      </c>
      <c r="G35" s="110" t="s">
        <v>16</v>
      </c>
      <c r="H35" s="110" t="s">
        <v>16</v>
      </c>
      <c r="I35" s="110" t="s">
        <v>16</v>
      </c>
      <c r="J35" s="110" t="s">
        <v>16</v>
      </c>
      <c r="K35" s="110" t="s">
        <v>16</v>
      </c>
      <c r="L35" s="110" t="s">
        <v>15</v>
      </c>
      <c r="M35" s="177" t="s">
        <v>26</v>
      </c>
      <c r="N35" s="110"/>
      <c r="O35" s="644" t="s">
        <v>56</v>
      </c>
      <c r="P35" s="645"/>
      <c r="Q35" s="5"/>
      <c r="R35" s="25"/>
    </row>
    <row r="36" spans="1:41" s="28" customFormat="1" ht="15.75" customHeight="1">
      <c r="A36" s="45"/>
      <c r="B36" s="459"/>
      <c r="C36" s="117" t="s">
        <v>185</v>
      </c>
      <c r="D36" s="95">
        <v>140</v>
      </c>
      <c r="E36" s="127">
        <v>12</v>
      </c>
      <c r="F36" s="128">
        <v>150</v>
      </c>
      <c r="G36" s="96">
        <v>112</v>
      </c>
      <c r="H36" s="96">
        <v>90</v>
      </c>
      <c r="I36" s="96">
        <v>600</v>
      </c>
      <c r="J36" s="96">
        <v>600</v>
      </c>
      <c r="K36" s="96">
        <v>36</v>
      </c>
      <c r="L36" s="96">
        <v>1.25</v>
      </c>
      <c r="M36" s="365">
        <v>13.64</v>
      </c>
      <c r="N36" s="435"/>
      <c r="O36" s="576">
        <f>L36*N36</f>
        <v>0</v>
      </c>
      <c r="P36" s="577"/>
      <c r="Q36" s="5"/>
      <c r="R36" s="25"/>
    </row>
    <row r="37" spans="1:41" s="28" customFormat="1" ht="15.75" customHeight="1">
      <c r="A37" s="45"/>
      <c r="B37" s="449"/>
      <c r="C37" s="118" t="s">
        <v>186</v>
      </c>
      <c r="D37" s="111">
        <v>140</v>
      </c>
      <c r="E37" s="129">
        <v>12</v>
      </c>
      <c r="F37" s="130">
        <v>150</v>
      </c>
      <c r="G37" s="112">
        <v>112</v>
      </c>
      <c r="H37" s="112">
        <v>90</v>
      </c>
      <c r="I37" s="112">
        <v>600</v>
      </c>
      <c r="J37" s="112">
        <v>500</v>
      </c>
      <c r="K37" s="112">
        <v>36</v>
      </c>
      <c r="L37" s="112">
        <v>0.83</v>
      </c>
      <c r="M37" s="366">
        <v>13.14</v>
      </c>
      <c r="N37" s="436"/>
      <c r="O37" s="572">
        <f>L37*N37</f>
        <v>0</v>
      </c>
      <c r="P37" s="573"/>
      <c r="Q37" s="5"/>
      <c r="R37" s="25"/>
    </row>
    <row r="38" spans="1:41" ht="15.75" customHeight="1">
      <c r="A38" s="45"/>
      <c r="B38" s="453"/>
      <c r="C38" s="120" t="s">
        <v>187</v>
      </c>
      <c r="D38" s="59">
        <v>170</v>
      </c>
      <c r="E38" s="133">
        <v>12</v>
      </c>
      <c r="F38" s="134">
        <v>150</v>
      </c>
      <c r="G38" s="60">
        <v>142</v>
      </c>
      <c r="H38" s="60">
        <v>120</v>
      </c>
      <c r="I38" s="60">
        <v>600</v>
      </c>
      <c r="J38" s="60">
        <v>600</v>
      </c>
      <c r="K38" s="60">
        <v>36</v>
      </c>
      <c r="L38" s="60">
        <v>1.25</v>
      </c>
      <c r="M38" s="338">
        <v>13.76</v>
      </c>
      <c r="N38" s="439"/>
      <c r="O38" s="646">
        <f>L38*N38</f>
        <v>0</v>
      </c>
      <c r="P38" s="647"/>
      <c r="Q38" s="5"/>
      <c r="R38" s="25"/>
    </row>
    <row r="39" spans="1:41" ht="15.75" customHeight="1">
      <c r="A39" s="45"/>
      <c r="B39" s="542"/>
      <c r="C39" s="543" t="s">
        <v>188</v>
      </c>
      <c r="D39" s="535">
        <v>170</v>
      </c>
      <c r="E39" s="544">
        <v>12</v>
      </c>
      <c r="F39" s="545">
        <v>150</v>
      </c>
      <c r="G39" s="546">
        <v>142</v>
      </c>
      <c r="H39" s="546">
        <v>120</v>
      </c>
      <c r="I39" s="546">
        <v>600</v>
      </c>
      <c r="J39" s="546">
        <v>500</v>
      </c>
      <c r="K39" s="546">
        <v>36</v>
      </c>
      <c r="L39" s="546">
        <v>0.83</v>
      </c>
      <c r="M39" s="547">
        <v>13.3</v>
      </c>
      <c r="N39" s="548"/>
      <c r="O39" s="658">
        <f t="shared" ref="O39:O45" si="1">L39*N39</f>
        <v>0</v>
      </c>
      <c r="P39" s="659"/>
      <c r="Q39" s="5"/>
      <c r="R39" s="25"/>
    </row>
    <row r="40" spans="1:41" ht="15.75" customHeight="1">
      <c r="A40" s="45"/>
      <c r="B40" s="459"/>
      <c r="C40" s="125" t="s">
        <v>189</v>
      </c>
      <c r="D40" s="95">
        <v>200</v>
      </c>
      <c r="E40" s="143">
        <v>12</v>
      </c>
      <c r="F40" s="144">
        <v>150</v>
      </c>
      <c r="G40" s="96">
        <v>172</v>
      </c>
      <c r="H40" s="96">
        <v>150</v>
      </c>
      <c r="I40" s="60">
        <v>600</v>
      </c>
      <c r="J40" s="60">
        <v>600</v>
      </c>
      <c r="K40" s="96">
        <v>36</v>
      </c>
      <c r="L40" s="96">
        <v>1.25</v>
      </c>
      <c r="M40" s="372">
        <v>13.93</v>
      </c>
      <c r="N40" s="435"/>
      <c r="O40" s="660">
        <f t="shared" si="1"/>
        <v>0</v>
      </c>
      <c r="P40" s="661"/>
      <c r="Q40" s="5"/>
      <c r="R40" s="25"/>
    </row>
    <row r="41" spans="1:41" ht="15.75" customHeight="1">
      <c r="A41" s="45"/>
      <c r="B41" s="549"/>
      <c r="C41" s="550" t="s">
        <v>190</v>
      </c>
      <c r="D41" s="537">
        <v>200</v>
      </c>
      <c r="E41" s="551">
        <v>12</v>
      </c>
      <c r="F41" s="552">
        <v>150</v>
      </c>
      <c r="G41" s="538">
        <v>172</v>
      </c>
      <c r="H41" s="538">
        <v>150</v>
      </c>
      <c r="I41" s="546">
        <v>600</v>
      </c>
      <c r="J41" s="546">
        <v>500</v>
      </c>
      <c r="K41" s="538">
        <v>36</v>
      </c>
      <c r="L41" s="538">
        <v>0.83</v>
      </c>
      <c r="M41" s="553">
        <v>13.52</v>
      </c>
      <c r="N41" s="554"/>
      <c r="O41" s="658">
        <f t="shared" si="1"/>
        <v>0</v>
      </c>
      <c r="P41" s="659"/>
      <c r="Q41" s="5"/>
      <c r="R41" s="25"/>
    </row>
    <row r="42" spans="1:41" ht="15.75" customHeight="1">
      <c r="A42" s="45"/>
      <c r="B42" s="459"/>
      <c r="C42" s="125" t="s">
        <v>191</v>
      </c>
      <c r="D42" s="95">
        <v>230</v>
      </c>
      <c r="E42" s="143">
        <v>12</v>
      </c>
      <c r="F42" s="144">
        <v>150</v>
      </c>
      <c r="G42" s="96">
        <v>202</v>
      </c>
      <c r="H42" s="96">
        <v>180</v>
      </c>
      <c r="I42" s="60">
        <v>600</v>
      </c>
      <c r="J42" s="60">
        <v>600</v>
      </c>
      <c r="K42" s="96">
        <v>36</v>
      </c>
      <c r="L42" s="96">
        <v>1.25</v>
      </c>
      <c r="M42" s="372">
        <v>14.11</v>
      </c>
      <c r="N42" s="435"/>
      <c r="O42" s="660">
        <f t="shared" si="1"/>
        <v>0</v>
      </c>
      <c r="P42" s="661"/>
      <c r="Q42" s="5"/>
      <c r="R42" s="25"/>
    </row>
    <row r="43" spans="1:41" ht="15.75" customHeight="1">
      <c r="A43" s="45"/>
      <c r="B43" s="555"/>
      <c r="C43" s="556" t="s">
        <v>192</v>
      </c>
      <c r="D43" s="557">
        <v>230</v>
      </c>
      <c r="E43" s="558">
        <v>12</v>
      </c>
      <c r="F43" s="559">
        <v>150</v>
      </c>
      <c r="G43" s="560">
        <v>202</v>
      </c>
      <c r="H43" s="560">
        <v>180</v>
      </c>
      <c r="I43" s="546">
        <v>600</v>
      </c>
      <c r="J43" s="546">
        <v>500</v>
      </c>
      <c r="K43" s="560">
        <v>36</v>
      </c>
      <c r="L43" s="560">
        <v>0.83</v>
      </c>
      <c r="M43" s="561">
        <v>13.75</v>
      </c>
      <c r="N43" s="562"/>
      <c r="O43" s="658">
        <f t="shared" si="1"/>
        <v>0</v>
      </c>
      <c r="P43" s="659"/>
      <c r="Q43" s="5"/>
      <c r="R43" s="25"/>
    </row>
    <row r="44" spans="1:41" ht="15.75" customHeight="1">
      <c r="A44" s="45"/>
      <c r="B44" s="459"/>
      <c r="C44" s="125" t="s">
        <v>193</v>
      </c>
      <c r="D44" s="95">
        <v>250</v>
      </c>
      <c r="E44" s="143">
        <v>12</v>
      </c>
      <c r="F44" s="144">
        <v>150</v>
      </c>
      <c r="G44" s="96">
        <v>222</v>
      </c>
      <c r="H44" s="96">
        <v>200</v>
      </c>
      <c r="I44" s="60">
        <v>600</v>
      </c>
      <c r="J44" s="60">
        <v>600</v>
      </c>
      <c r="K44" s="96">
        <v>36</v>
      </c>
      <c r="L44" s="96">
        <v>1.25</v>
      </c>
      <c r="M44" s="372">
        <v>14.17</v>
      </c>
      <c r="N44" s="435"/>
      <c r="O44" s="566">
        <f t="shared" si="1"/>
        <v>0</v>
      </c>
      <c r="P44" s="567"/>
      <c r="Q44" s="5"/>
      <c r="R44" s="25"/>
    </row>
    <row r="45" spans="1:41" ht="15.75" customHeight="1">
      <c r="A45" s="45"/>
      <c r="B45" s="457"/>
      <c r="C45" s="123" t="s">
        <v>194</v>
      </c>
      <c r="D45" s="66">
        <v>250</v>
      </c>
      <c r="E45" s="139">
        <v>12</v>
      </c>
      <c r="F45" s="140">
        <v>150</v>
      </c>
      <c r="G45" s="67">
        <v>222</v>
      </c>
      <c r="H45" s="67">
        <v>200</v>
      </c>
      <c r="I45" s="546">
        <v>600</v>
      </c>
      <c r="J45" s="546">
        <v>500</v>
      </c>
      <c r="K45" s="67">
        <v>36</v>
      </c>
      <c r="L45" s="67">
        <v>0.83</v>
      </c>
      <c r="M45" s="370">
        <v>13.84</v>
      </c>
      <c r="N45" s="442"/>
      <c r="O45" s="570">
        <f t="shared" si="1"/>
        <v>0</v>
      </c>
      <c r="P45" s="571"/>
      <c r="Q45" s="5"/>
      <c r="R45" s="25"/>
    </row>
    <row r="46" spans="1:41" s="42" customFormat="1" ht="15.75" customHeight="1">
      <c r="A46" s="44"/>
      <c r="B46" s="100" t="s">
        <v>63</v>
      </c>
      <c r="C46" s="30"/>
      <c r="D46" s="30"/>
      <c r="E46" s="30"/>
      <c r="F46" s="30"/>
      <c r="G46" s="30"/>
      <c r="H46" s="38"/>
      <c r="I46" s="30"/>
      <c r="J46" s="39"/>
      <c r="K46" s="40"/>
      <c r="L46" s="40"/>
      <c r="M46" s="40"/>
      <c r="N46" s="38"/>
      <c r="O46" s="38"/>
      <c r="P46" s="9"/>
      <c r="Q46" s="5"/>
      <c r="R46" s="11"/>
      <c r="S46" s="41"/>
      <c r="T46" s="41"/>
      <c r="U46" s="41"/>
      <c r="V46" s="41"/>
      <c r="W46" s="41"/>
      <c r="X46" s="41"/>
      <c r="Y46" s="41"/>
      <c r="Z46" s="41"/>
      <c r="AA46" s="41"/>
      <c r="AB46" s="41"/>
      <c r="AC46" s="41"/>
      <c r="AD46" s="41"/>
      <c r="AE46" s="41"/>
      <c r="AF46" s="41"/>
      <c r="AG46" s="41"/>
      <c r="AH46" s="41"/>
      <c r="AI46" s="41"/>
      <c r="AJ46" s="41"/>
      <c r="AK46" s="41"/>
      <c r="AL46" s="41"/>
      <c r="AM46" s="41"/>
      <c r="AN46" s="41"/>
      <c r="AO46" s="41"/>
    </row>
    <row r="47" spans="1:41" s="42" customFormat="1" ht="22.5" customHeight="1">
      <c r="A47" s="44"/>
      <c r="B47" s="30"/>
      <c r="C47" s="30"/>
      <c r="D47" s="30"/>
      <c r="E47" s="30"/>
      <c r="F47" s="30"/>
      <c r="G47" s="30"/>
      <c r="H47" s="38"/>
      <c r="I47" s="30"/>
      <c r="J47" s="39"/>
      <c r="K47" s="40"/>
      <c r="L47" s="40"/>
      <c r="M47" s="40"/>
      <c r="N47" s="38"/>
      <c r="O47" s="38"/>
      <c r="P47" s="9"/>
      <c r="Q47" s="5"/>
      <c r="R47" s="11"/>
      <c r="S47" s="41"/>
      <c r="T47" s="41"/>
      <c r="U47" s="41"/>
      <c r="V47" s="41"/>
      <c r="W47" s="41"/>
      <c r="X47" s="41"/>
      <c r="Y47" s="41"/>
      <c r="Z47" s="41"/>
      <c r="AA47" s="41"/>
      <c r="AB47" s="41"/>
      <c r="AC47" s="41"/>
      <c r="AD47" s="41"/>
      <c r="AE47" s="41"/>
      <c r="AF47" s="41"/>
      <c r="AG47" s="41"/>
      <c r="AH47" s="41"/>
      <c r="AI47" s="41"/>
      <c r="AJ47" s="41"/>
      <c r="AK47" s="41"/>
      <c r="AL47" s="41"/>
      <c r="AM47" s="41"/>
      <c r="AN47" s="41"/>
      <c r="AO47" s="41"/>
    </row>
    <row r="48" spans="1:41" ht="53.25" customHeight="1">
      <c r="A48" s="45"/>
      <c r="B48" s="648"/>
      <c r="C48" s="648"/>
      <c r="D48" s="648"/>
      <c r="E48" s="648"/>
      <c r="F48" s="648"/>
      <c r="G48" s="648"/>
      <c r="H48" s="8"/>
      <c r="I48" s="8"/>
      <c r="J48" s="8"/>
      <c r="K48" s="45"/>
      <c r="L48" s="45"/>
      <c r="M48" s="8"/>
      <c r="N48" s="45"/>
      <c r="O48" s="45"/>
      <c r="P48" s="9"/>
      <c r="Q48" s="5"/>
      <c r="R48" s="11"/>
    </row>
    <row r="49" spans="1:18" ht="15.75" customHeight="1">
      <c r="A49" s="45"/>
      <c r="B49" s="648"/>
      <c r="C49" s="648"/>
      <c r="D49" s="648"/>
      <c r="E49" s="648"/>
      <c r="F49" s="648"/>
      <c r="G49" s="648"/>
      <c r="H49" s="8"/>
      <c r="I49" s="8"/>
      <c r="J49" s="8"/>
      <c r="K49" s="8"/>
      <c r="L49" s="8"/>
      <c r="M49" s="8"/>
      <c r="N49" s="45"/>
      <c r="P49" s="87" t="s">
        <v>172</v>
      </c>
      <c r="Q49" s="5"/>
      <c r="R49" s="11"/>
    </row>
    <row r="50" spans="1:18" s="28" customFormat="1" ht="47.25" customHeight="1">
      <c r="H50" s="47"/>
      <c r="I50" s="47"/>
      <c r="J50" s="48"/>
      <c r="M50" s="48"/>
      <c r="N50" s="49"/>
      <c r="O50" s="49"/>
      <c r="P50" s="49"/>
      <c r="Q50" s="15"/>
      <c r="R50" s="15"/>
    </row>
    <row r="51" spans="1:18" s="28" customFormat="1" ht="45.75" customHeight="1">
      <c r="B51" s="641"/>
      <c r="C51" s="641"/>
      <c r="D51" s="641"/>
      <c r="E51" s="641"/>
      <c r="F51" s="641"/>
      <c r="G51" s="641"/>
      <c r="Q51" s="15"/>
      <c r="R51" s="15"/>
    </row>
    <row r="52" spans="1:18" s="28" customFormat="1" ht="15.75" customHeight="1">
      <c r="B52" s="50"/>
      <c r="C52" s="50"/>
      <c r="D52" s="50"/>
      <c r="E52" s="50"/>
      <c r="F52" s="51"/>
      <c r="G52" s="52"/>
      <c r="H52" s="16"/>
      <c r="I52" s="52"/>
      <c r="J52" s="50"/>
      <c r="K52" s="48"/>
      <c r="L52" s="48"/>
      <c r="M52" s="48"/>
      <c r="N52" s="50"/>
      <c r="O52" s="50"/>
      <c r="P52" s="50"/>
      <c r="Q52" s="17"/>
      <c r="R52" s="17"/>
    </row>
    <row r="53" spans="1:18" s="28" customFormat="1" ht="15.75" customHeight="1">
      <c r="B53" s="53"/>
      <c r="C53" s="53"/>
      <c r="D53" s="53"/>
      <c r="E53" s="53"/>
      <c r="F53" s="51"/>
      <c r="G53" s="52"/>
      <c r="H53" s="16"/>
      <c r="I53" s="52"/>
      <c r="J53" s="53"/>
      <c r="K53" s="48"/>
      <c r="L53" s="48"/>
      <c r="M53" s="48"/>
      <c r="N53" s="53"/>
      <c r="O53" s="53"/>
      <c r="P53" s="53"/>
      <c r="Q53" s="17"/>
      <c r="R53" s="17"/>
    </row>
    <row r="54" spans="1:18" s="28" customFormat="1" ht="11.25" customHeight="1">
      <c r="B54" s="54"/>
      <c r="C54" s="54"/>
      <c r="D54" s="53"/>
      <c r="E54" s="53"/>
      <c r="F54" s="54"/>
      <c r="G54" s="53"/>
      <c r="H54" s="53"/>
      <c r="I54" s="53"/>
      <c r="J54" s="55"/>
      <c r="K54" s="48"/>
      <c r="L54" s="48"/>
      <c r="M54" s="48"/>
      <c r="N54" s="56"/>
      <c r="Q54" s="17"/>
      <c r="R54" s="17"/>
    </row>
    <row r="55" spans="1:18" s="28" customFormat="1" ht="15.75" customHeight="1">
      <c r="G55" s="53"/>
      <c r="H55" s="53"/>
      <c r="I55" s="55"/>
      <c r="J55" s="55"/>
      <c r="K55" s="48"/>
      <c r="L55" s="48"/>
      <c r="M55" s="48"/>
      <c r="N55" s="18"/>
      <c r="O55" s="19"/>
      <c r="P55" s="19"/>
      <c r="Q55" s="17"/>
      <c r="R55" s="17"/>
    </row>
    <row r="56" spans="1:18" s="28" customFormat="1">
      <c r="G56" s="53"/>
      <c r="H56" s="53"/>
      <c r="I56" s="55"/>
      <c r="J56" s="55"/>
      <c r="K56" s="48"/>
      <c r="L56" s="48"/>
      <c r="M56" s="48"/>
      <c r="N56" s="53"/>
      <c r="O56" s="53"/>
      <c r="P56" s="57"/>
      <c r="Q56" s="17"/>
      <c r="R56" s="17"/>
    </row>
    <row r="57" spans="1:18" s="28" customFormat="1" ht="15">
      <c r="B57" s="58"/>
      <c r="C57" s="58"/>
      <c r="D57" s="58"/>
      <c r="E57" s="58"/>
      <c r="F57" s="58"/>
      <c r="G57" s="58"/>
      <c r="H57" s="58"/>
      <c r="I57" s="58"/>
      <c r="J57" s="58"/>
      <c r="K57" s="58"/>
      <c r="L57" s="20"/>
      <c r="M57" s="20"/>
      <c r="O57" s="20"/>
      <c r="P57" s="20"/>
      <c r="Q57" s="17"/>
      <c r="R57" s="17"/>
    </row>
    <row r="58" spans="1:18" s="28" customFormat="1">
      <c r="B58" s="20"/>
      <c r="C58" s="20"/>
      <c r="D58" s="20"/>
      <c r="E58" s="20"/>
      <c r="F58" s="20"/>
      <c r="G58" s="20"/>
      <c r="H58" s="20"/>
      <c r="I58" s="20"/>
      <c r="J58" s="20"/>
      <c r="K58" s="20"/>
      <c r="L58" s="20"/>
      <c r="M58" s="20"/>
      <c r="N58" s="20"/>
      <c r="O58" s="20"/>
      <c r="P58" s="20"/>
      <c r="Q58" s="17"/>
      <c r="R58" s="17"/>
    </row>
    <row r="59" spans="1:18" s="28" customFormat="1">
      <c r="B59" s="20"/>
      <c r="C59" s="20"/>
      <c r="D59" s="20"/>
      <c r="E59" s="20"/>
      <c r="F59" s="20"/>
      <c r="G59" s="20"/>
      <c r="H59" s="20"/>
      <c r="I59" s="20"/>
      <c r="J59" s="20"/>
      <c r="K59" s="20"/>
      <c r="L59" s="20"/>
      <c r="M59" s="20"/>
      <c r="N59" s="20"/>
      <c r="O59" s="20"/>
      <c r="P59" s="20"/>
      <c r="Q59" s="17"/>
      <c r="R59" s="17"/>
    </row>
    <row r="60" spans="1:18" s="28" customFormat="1">
      <c r="G60" s="21"/>
      <c r="H60" s="21"/>
      <c r="I60" s="21"/>
      <c r="J60" s="20"/>
      <c r="K60" s="20"/>
      <c r="L60" s="20"/>
      <c r="M60" s="20"/>
      <c r="N60" s="20"/>
      <c r="O60" s="20"/>
      <c r="P60" s="20"/>
      <c r="Q60" s="22"/>
      <c r="R60" s="22"/>
    </row>
    <row r="61" spans="1:18" s="28" customFormat="1">
      <c r="G61" s="21"/>
      <c r="H61" s="21"/>
      <c r="I61" s="21"/>
      <c r="J61" s="20"/>
      <c r="K61" s="20"/>
      <c r="L61" s="20"/>
      <c r="M61" s="20"/>
      <c r="N61" s="20"/>
      <c r="O61" s="20"/>
      <c r="P61" s="20"/>
      <c r="Q61" s="22"/>
      <c r="R61" s="22"/>
    </row>
    <row r="62" spans="1:18" s="28" customFormat="1">
      <c r="Q62" s="22"/>
      <c r="R62" s="22"/>
    </row>
    <row r="63" spans="1:18" s="28" customFormat="1">
      <c r="Q63" s="23"/>
      <c r="R63" s="23"/>
    </row>
    <row r="64" spans="1:18" s="28" customFormat="1">
      <c r="Q64" s="22"/>
      <c r="R64" s="22"/>
    </row>
    <row r="65" spans="17:18" s="28" customFormat="1">
      <c r="Q65" s="22"/>
      <c r="R65" s="22"/>
    </row>
    <row r="66" spans="17:18" s="28" customFormat="1">
      <c r="Q66" s="22"/>
      <c r="R66" s="22"/>
    </row>
    <row r="67" spans="17:18" s="28" customFormat="1">
      <c r="Q67" s="22"/>
      <c r="R67" s="22"/>
    </row>
    <row r="68" spans="17:18" s="28" customFormat="1">
      <c r="Q68" s="22"/>
      <c r="R68" s="22"/>
    </row>
    <row r="69" spans="17:18" s="28" customFormat="1">
      <c r="Q69" s="22"/>
      <c r="R69" s="22"/>
    </row>
    <row r="70" spans="17:18" s="28" customFormat="1">
      <c r="Q70" s="22"/>
      <c r="R70" s="22"/>
    </row>
    <row r="71" spans="17:18" s="28" customFormat="1">
      <c r="Q71" s="22"/>
      <c r="R71" s="22"/>
    </row>
    <row r="72" spans="17:18" s="28" customFormat="1">
      <c r="Q72" s="22"/>
      <c r="R72" s="22"/>
    </row>
    <row r="73" spans="17:18" s="28" customFormat="1">
      <c r="Q73" s="22"/>
      <c r="R73" s="22"/>
    </row>
    <row r="74" spans="17:18" s="28" customFormat="1">
      <c r="Q74" s="22"/>
      <c r="R74" s="22"/>
    </row>
    <row r="75" spans="17:18" s="28" customFormat="1">
      <c r="Q75" s="22"/>
      <c r="R75" s="22"/>
    </row>
    <row r="76" spans="17:18" s="28" customFormat="1">
      <c r="Q76" s="22"/>
      <c r="R76" s="22"/>
    </row>
    <row r="77" spans="17:18" s="28" customFormat="1">
      <c r="Q77" s="22"/>
      <c r="R77" s="22"/>
    </row>
    <row r="78" spans="17:18" s="28" customFormat="1">
      <c r="Q78" s="22"/>
      <c r="R78" s="22"/>
    </row>
    <row r="79" spans="17:18" s="28" customFormat="1">
      <c r="Q79" s="22"/>
      <c r="R79" s="22"/>
    </row>
    <row r="80" spans="17:18" s="28" customFormat="1">
      <c r="Q80" s="22"/>
      <c r="R80" s="22"/>
    </row>
    <row r="81" spans="17:18" s="28" customFormat="1">
      <c r="Q81" s="22"/>
      <c r="R81" s="22"/>
    </row>
    <row r="82" spans="17:18" s="28" customFormat="1">
      <c r="Q82" s="22"/>
      <c r="R82" s="22"/>
    </row>
    <row r="83" spans="17:18" s="28" customFormat="1">
      <c r="Q83" s="22"/>
      <c r="R83" s="22"/>
    </row>
    <row r="84" spans="17:18" s="28" customFormat="1">
      <c r="Q84" s="22"/>
      <c r="R84" s="22"/>
    </row>
    <row r="85" spans="17:18" s="28" customFormat="1">
      <c r="Q85" s="22"/>
      <c r="R85" s="22"/>
    </row>
    <row r="86" spans="17:18" s="28" customFormat="1">
      <c r="Q86" s="22"/>
      <c r="R86" s="22"/>
    </row>
    <row r="87" spans="17:18" s="28" customFormat="1">
      <c r="Q87" s="22"/>
      <c r="R87" s="22"/>
    </row>
    <row r="88" spans="17:18" s="28" customFormat="1">
      <c r="Q88" s="22"/>
      <c r="R88" s="22"/>
    </row>
    <row r="89" spans="17:18" s="28" customFormat="1">
      <c r="Q89" s="22"/>
      <c r="R89" s="22"/>
    </row>
    <row r="90" spans="17:18" s="28" customFormat="1">
      <c r="Q90" s="22"/>
      <c r="R90" s="22"/>
    </row>
    <row r="91" spans="17:18" s="28" customFormat="1">
      <c r="Q91" s="22"/>
      <c r="R91" s="22"/>
    </row>
    <row r="92" spans="17:18" s="28" customFormat="1">
      <c r="Q92" s="22"/>
      <c r="R92" s="22"/>
    </row>
    <row r="93" spans="17:18" s="28" customFormat="1">
      <c r="Q93" s="22"/>
      <c r="R93" s="22"/>
    </row>
    <row r="94" spans="17:18" s="28" customFormat="1">
      <c r="Q94" s="22"/>
      <c r="R94" s="22"/>
    </row>
    <row r="95" spans="17:18" s="28" customFormat="1">
      <c r="Q95" s="22"/>
      <c r="R95" s="22"/>
    </row>
    <row r="96" spans="17:18" s="28" customFormat="1">
      <c r="Q96" s="22"/>
      <c r="R96" s="22"/>
    </row>
    <row r="97" spans="1:18" s="28" customFormat="1">
      <c r="Q97" s="22"/>
      <c r="R97" s="22"/>
    </row>
    <row r="98" spans="1:18" s="28" customFormat="1">
      <c r="Q98" s="22"/>
      <c r="R98" s="22"/>
    </row>
    <row r="99" spans="1:18" s="28" customFormat="1">
      <c r="Q99" s="22"/>
      <c r="R99" s="22"/>
    </row>
    <row r="100" spans="1:18" s="28" customFormat="1">
      <c r="Q100" s="22"/>
      <c r="R100" s="22"/>
    </row>
    <row r="101" spans="1:18" s="28" customFormat="1">
      <c r="A101" s="29"/>
      <c r="B101" s="29"/>
      <c r="C101" s="29"/>
      <c r="D101" s="29"/>
      <c r="E101" s="29"/>
      <c r="F101" s="29"/>
      <c r="G101" s="29"/>
      <c r="H101" s="29"/>
      <c r="I101" s="29"/>
      <c r="J101" s="29"/>
      <c r="K101" s="29"/>
      <c r="L101" s="29"/>
      <c r="M101" s="29"/>
      <c r="N101" s="29"/>
      <c r="O101" s="29"/>
      <c r="P101" s="29"/>
      <c r="Q101" s="7"/>
      <c r="R101" s="22"/>
    </row>
    <row r="102" spans="1:18" s="28" customFormat="1">
      <c r="A102" s="29"/>
      <c r="B102" s="29"/>
      <c r="C102" s="29"/>
      <c r="D102" s="29"/>
      <c r="E102" s="29"/>
      <c r="F102" s="29"/>
      <c r="G102" s="29"/>
      <c r="H102" s="29"/>
      <c r="I102" s="29"/>
      <c r="J102" s="29"/>
      <c r="K102" s="29"/>
      <c r="L102" s="29"/>
      <c r="M102" s="29"/>
      <c r="N102" s="29"/>
      <c r="O102" s="29"/>
      <c r="P102" s="29"/>
      <c r="Q102" s="7"/>
      <c r="R102" s="22"/>
    </row>
    <row r="103" spans="1:18" s="28" customFormat="1">
      <c r="A103" s="29"/>
      <c r="B103" s="29"/>
      <c r="C103" s="29"/>
      <c r="D103" s="29"/>
      <c r="E103" s="29"/>
      <c r="F103" s="29"/>
      <c r="G103" s="29"/>
      <c r="H103" s="29"/>
      <c r="I103" s="29"/>
      <c r="J103" s="29"/>
      <c r="K103" s="29"/>
      <c r="L103" s="29"/>
      <c r="M103" s="29"/>
      <c r="N103" s="29"/>
      <c r="O103" s="29"/>
      <c r="P103" s="29"/>
      <c r="Q103" s="7"/>
      <c r="R103" s="22"/>
    </row>
    <row r="104" spans="1:18" s="28" customFormat="1">
      <c r="A104" s="29"/>
      <c r="B104" s="29"/>
      <c r="C104" s="29"/>
      <c r="D104" s="29"/>
      <c r="E104" s="29"/>
      <c r="F104" s="29"/>
      <c r="G104" s="29"/>
      <c r="H104" s="29"/>
      <c r="I104" s="29"/>
      <c r="J104" s="29"/>
      <c r="K104" s="29"/>
      <c r="L104" s="29"/>
      <c r="M104" s="29"/>
      <c r="N104" s="29"/>
      <c r="O104" s="29"/>
      <c r="P104" s="29"/>
      <c r="Q104" s="7"/>
      <c r="R104" s="22"/>
    </row>
    <row r="105" spans="1:18" s="28" customFormat="1">
      <c r="A105" s="29"/>
      <c r="B105" s="29"/>
      <c r="C105" s="29"/>
      <c r="D105" s="29"/>
      <c r="E105" s="29"/>
      <c r="F105" s="29"/>
      <c r="G105" s="29"/>
      <c r="H105" s="29"/>
      <c r="I105" s="29"/>
      <c r="J105" s="29"/>
      <c r="K105" s="29"/>
      <c r="L105" s="29"/>
      <c r="M105" s="29"/>
      <c r="N105" s="29"/>
      <c r="O105" s="29"/>
      <c r="P105" s="29"/>
      <c r="Q105" s="7"/>
      <c r="R105" s="22"/>
    </row>
    <row r="106" spans="1:18" s="28" customFormat="1">
      <c r="A106" s="29"/>
      <c r="B106" s="29"/>
      <c r="C106" s="29"/>
      <c r="D106" s="29"/>
      <c r="E106" s="29"/>
      <c r="F106" s="29"/>
      <c r="G106" s="29"/>
      <c r="H106" s="29"/>
      <c r="I106" s="29"/>
      <c r="J106" s="29"/>
      <c r="K106" s="29"/>
      <c r="L106" s="29"/>
      <c r="M106" s="29"/>
      <c r="N106" s="29"/>
      <c r="O106" s="29"/>
      <c r="P106" s="29"/>
      <c r="Q106" s="7"/>
      <c r="R106" s="22"/>
    </row>
    <row r="107" spans="1:18" s="28" customFormat="1">
      <c r="A107" s="29"/>
      <c r="B107" s="29"/>
      <c r="C107" s="29"/>
      <c r="D107" s="29"/>
      <c r="E107" s="29"/>
      <c r="F107" s="29"/>
      <c r="G107" s="29"/>
      <c r="H107" s="29"/>
      <c r="I107" s="29"/>
      <c r="J107" s="29"/>
      <c r="K107" s="29"/>
      <c r="L107" s="29"/>
      <c r="M107" s="29"/>
      <c r="N107" s="29"/>
      <c r="O107" s="29"/>
      <c r="P107" s="29"/>
      <c r="Q107" s="7"/>
      <c r="R107" s="22"/>
    </row>
    <row r="108" spans="1:18" s="28" customFormat="1">
      <c r="A108" s="29"/>
      <c r="B108" s="29"/>
      <c r="C108" s="29"/>
      <c r="D108" s="29"/>
      <c r="E108" s="29"/>
      <c r="F108" s="29"/>
      <c r="G108" s="29"/>
      <c r="H108" s="29"/>
      <c r="I108" s="29"/>
      <c r="J108" s="29"/>
      <c r="K108" s="29"/>
      <c r="L108" s="29"/>
      <c r="M108" s="29"/>
      <c r="N108" s="29"/>
      <c r="O108" s="29"/>
      <c r="P108" s="29"/>
      <c r="Q108" s="7"/>
      <c r="R108" s="22"/>
    </row>
    <row r="109" spans="1:18" s="28" customFormat="1">
      <c r="A109" s="29"/>
      <c r="B109" s="29"/>
      <c r="C109" s="29"/>
      <c r="D109" s="29"/>
      <c r="E109" s="29"/>
      <c r="F109" s="29"/>
      <c r="G109" s="29"/>
      <c r="H109" s="29"/>
      <c r="I109" s="29"/>
      <c r="J109" s="29"/>
      <c r="K109" s="29"/>
      <c r="L109" s="29"/>
      <c r="M109" s="29"/>
      <c r="N109" s="29"/>
      <c r="O109" s="29"/>
      <c r="P109" s="29"/>
      <c r="Q109" s="7"/>
      <c r="R109" s="22"/>
    </row>
    <row r="110" spans="1:18" s="28" customFormat="1">
      <c r="A110" s="29"/>
      <c r="B110" s="29"/>
      <c r="C110" s="29"/>
      <c r="D110" s="29"/>
      <c r="E110" s="29"/>
      <c r="F110" s="29"/>
      <c r="G110" s="29"/>
      <c r="H110" s="29"/>
      <c r="I110" s="29"/>
      <c r="J110" s="29"/>
      <c r="K110" s="29"/>
      <c r="L110" s="29"/>
      <c r="M110" s="29"/>
      <c r="N110" s="29"/>
      <c r="O110" s="29"/>
      <c r="P110" s="29"/>
      <c r="Q110" s="7"/>
      <c r="R110" s="22"/>
    </row>
    <row r="111" spans="1:18" s="28" customFormat="1">
      <c r="A111" s="29"/>
      <c r="B111" s="29"/>
      <c r="C111" s="29"/>
      <c r="D111" s="29"/>
      <c r="E111" s="29"/>
      <c r="F111" s="29"/>
      <c r="G111" s="29"/>
      <c r="H111" s="29"/>
      <c r="I111" s="29"/>
      <c r="J111" s="29"/>
      <c r="K111" s="29"/>
      <c r="L111" s="29"/>
      <c r="M111" s="29"/>
      <c r="N111" s="29"/>
      <c r="O111" s="29"/>
      <c r="P111" s="29"/>
      <c r="Q111" s="7"/>
      <c r="R111" s="22"/>
    </row>
    <row r="112" spans="1:18" s="28" customFormat="1">
      <c r="A112" s="29"/>
      <c r="B112" s="29"/>
      <c r="C112" s="29"/>
      <c r="D112" s="29"/>
      <c r="E112" s="29"/>
      <c r="F112" s="29"/>
      <c r="G112" s="29"/>
      <c r="H112" s="29"/>
      <c r="I112" s="29"/>
      <c r="J112" s="29"/>
      <c r="K112" s="29"/>
      <c r="L112" s="29"/>
      <c r="M112" s="29"/>
      <c r="N112" s="29"/>
      <c r="O112" s="29"/>
      <c r="P112" s="29"/>
      <c r="Q112" s="7"/>
      <c r="R112" s="22"/>
    </row>
    <row r="113" spans="1:18" s="28" customFormat="1">
      <c r="A113" s="29"/>
      <c r="B113" s="29"/>
      <c r="C113" s="29"/>
      <c r="D113" s="29"/>
      <c r="E113" s="29"/>
      <c r="F113" s="29"/>
      <c r="G113" s="29"/>
      <c r="H113" s="29"/>
      <c r="I113" s="29"/>
      <c r="J113" s="29"/>
      <c r="K113" s="29"/>
      <c r="L113" s="29"/>
      <c r="M113" s="29"/>
      <c r="N113" s="29"/>
      <c r="O113" s="29"/>
      <c r="P113" s="29"/>
      <c r="Q113" s="7"/>
      <c r="R113" s="22"/>
    </row>
    <row r="114" spans="1:18" s="28" customFormat="1">
      <c r="A114" s="29"/>
      <c r="B114" s="29"/>
      <c r="C114" s="29"/>
      <c r="D114" s="29"/>
      <c r="E114" s="29"/>
      <c r="F114" s="29"/>
      <c r="G114" s="29"/>
      <c r="H114" s="29"/>
      <c r="I114" s="29"/>
      <c r="J114" s="29"/>
      <c r="K114" s="29"/>
      <c r="L114" s="29"/>
      <c r="M114" s="29"/>
      <c r="N114" s="29"/>
      <c r="O114" s="29"/>
      <c r="P114" s="29"/>
      <c r="Q114" s="7"/>
      <c r="R114" s="22"/>
    </row>
    <row r="115" spans="1:18" s="28" customFormat="1">
      <c r="A115" s="29"/>
      <c r="B115" s="29"/>
      <c r="C115" s="29"/>
      <c r="D115" s="29"/>
      <c r="E115" s="29"/>
      <c r="F115" s="29"/>
      <c r="G115" s="29"/>
      <c r="H115" s="29"/>
      <c r="I115" s="29"/>
      <c r="J115" s="29"/>
      <c r="K115" s="29"/>
      <c r="L115" s="29"/>
      <c r="M115" s="29"/>
      <c r="N115" s="29"/>
      <c r="O115" s="29"/>
      <c r="P115" s="29"/>
      <c r="Q115" s="7"/>
      <c r="R115" s="22"/>
    </row>
    <row r="116" spans="1:18" s="28" customFormat="1">
      <c r="A116" s="29"/>
      <c r="B116" s="29"/>
      <c r="C116" s="29"/>
      <c r="D116" s="29"/>
      <c r="E116" s="29"/>
      <c r="F116" s="29"/>
      <c r="G116" s="29"/>
      <c r="H116" s="29"/>
      <c r="I116" s="29"/>
      <c r="J116" s="29"/>
      <c r="K116" s="29"/>
      <c r="L116" s="29"/>
      <c r="M116" s="29"/>
      <c r="N116" s="29"/>
      <c r="O116" s="29"/>
      <c r="P116" s="29"/>
      <c r="Q116" s="7"/>
      <c r="R116" s="22"/>
    </row>
    <row r="117" spans="1:18" s="28" customFormat="1">
      <c r="A117" s="29"/>
      <c r="B117" s="29"/>
      <c r="C117" s="29"/>
      <c r="D117" s="29"/>
      <c r="E117" s="29"/>
      <c r="F117" s="29"/>
      <c r="G117" s="29"/>
      <c r="H117" s="29"/>
      <c r="I117" s="29"/>
      <c r="J117" s="29"/>
      <c r="K117" s="29"/>
      <c r="L117" s="29"/>
      <c r="M117" s="29"/>
      <c r="N117" s="29"/>
      <c r="O117" s="29"/>
      <c r="P117" s="29"/>
      <c r="Q117" s="7"/>
      <c r="R117" s="22"/>
    </row>
    <row r="118" spans="1:18" s="28" customFormat="1">
      <c r="A118" s="29"/>
      <c r="B118" s="29"/>
      <c r="C118" s="29"/>
      <c r="D118" s="29"/>
      <c r="E118" s="29"/>
      <c r="F118" s="29"/>
      <c r="G118" s="29"/>
      <c r="H118" s="29"/>
      <c r="I118" s="29"/>
      <c r="J118" s="29"/>
      <c r="K118" s="29"/>
      <c r="L118" s="29"/>
      <c r="M118" s="29"/>
      <c r="N118" s="29"/>
      <c r="O118" s="29"/>
      <c r="P118" s="29"/>
      <c r="Q118" s="7"/>
      <c r="R118" s="22"/>
    </row>
    <row r="119" spans="1:18" s="28" customFormat="1">
      <c r="A119" s="29"/>
      <c r="B119" s="29"/>
      <c r="C119" s="29"/>
      <c r="D119" s="29"/>
      <c r="E119" s="29"/>
      <c r="F119" s="29"/>
      <c r="G119" s="29"/>
      <c r="H119" s="29"/>
      <c r="I119" s="29"/>
      <c r="J119" s="29"/>
      <c r="K119" s="29"/>
      <c r="L119" s="29"/>
      <c r="M119" s="29"/>
      <c r="N119" s="29"/>
      <c r="O119" s="29"/>
      <c r="P119" s="29"/>
      <c r="Q119" s="7"/>
      <c r="R119" s="22"/>
    </row>
    <row r="120" spans="1:18" s="28" customFormat="1">
      <c r="A120" s="29"/>
      <c r="B120" s="29"/>
      <c r="C120" s="29"/>
      <c r="D120" s="29"/>
      <c r="E120" s="29"/>
      <c r="F120" s="29"/>
      <c r="G120" s="29"/>
      <c r="H120" s="29"/>
      <c r="I120" s="29"/>
      <c r="J120" s="29"/>
      <c r="K120" s="29"/>
      <c r="L120" s="29"/>
      <c r="M120" s="29"/>
      <c r="N120" s="29"/>
      <c r="O120" s="29"/>
      <c r="P120" s="29"/>
      <c r="Q120" s="7"/>
      <c r="R120" s="22"/>
    </row>
    <row r="121" spans="1:18" s="28" customFormat="1">
      <c r="A121" s="29"/>
      <c r="B121" s="29"/>
      <c r="C121" s="29"/>
      <c r="D121" s="29"/>
      <c r="E121" s="29"/>
      <c r="F121" s="29"/>
      <c r="G121" s="29"/>
      <c r="H121" s="29"/>
      <c r="I121" s="29"/>
      <c r="J121" s="29"/>
      <c r="K121" s="29"/>
      <c r="L121" s="29"/>
      <c r="M121" s="29"/>
      <c r="N121" s="29"/>
      <c r="O121" s="29"/>
      <c r="P121" s="29"/>
      <c r="Q121" s="7"/>
      <c r="R121" s="22"/>
    </row>
    <row r="122" spans="1:18" s="28" customFormat="1">
      <c r="A122" s="29"/>
      <c r="B122" s="29"/>
      <c r="C122" s="29"/>
      <c r="D122" s="29"/>
      <c r="E122" s="29"/>
      <c r="F122" s="29"/>
      <c r="G122" s="29"/>
      <c r="H122" s="29"/>
      <c r="I122" s="29"/>
      <c r="J122" s="29"/>
      <c r="K122" s="29"/>
      <c r="L122" s="29"/>
      <c r="M122" s="29"/>
      <c r="N122" s="29"/>
      <c r="O122" s="29"/>
      <c r="P122" s="29"/>
      <c r="Q122" s="7"/>
      <c r="R122" s="22"/>
    </row>
    <row r="123" spans="1:18" s="28" customFormat="1">
      <c r="A123" s="29"/>
      <c r="B123" s="29"/>
      <c r="C123" s="29"/>
      <c r="D123" s="29"/>
      <c r="E123" s="29"/>
      <c r="F123" s="29"/>
      <c r="G123" s="29"/>
      <c r="H123" s="29"/>
      <c r="I123" s="29"/>
      <c r="J123" s="29"/>
      <c r="K123" s="29"/>
      <c r="L123" s="29"/>
      <c r="M123" s="29"/>
      <c r="N123" s="29"/>
      <c r="O123" s="29"/>
      <c r="P123" s="29"/>
      <c r="Q123" s="7"/>
      <c r="R123" s="22"/>
    </row>
    <row r="124" spans="1:18" s="28" customFormat="1">
      <c r="A124" s="29"/>
      <c r="B124" s="29"/>
      <c r="C124" s="29"/>
      <c r="D124" s="29"/>
      <c r="E124" s="29"/>
      <c r="F124" s="29"/>
      <c r="G124" s="29"/>
      <c r="H124" s="29"/>
      <c r="I124" s="29"/>
      <c r="J124" s="29"/>
      <c r="K124" s="29"/>
      <c r="L124" s="29"/>
      <c r="M124" s="29"/>
      <c r="N124" s="29"/>
      <c r="O124" s="29"/>
      <c r="P124" s="29"/>
      <c r="Q124" s="7"/>
      <c r="R124" s="22"/>
    </row>
    <row r="125" spans="1:18" s="28" customFormat="1">
      <c r="A125" s="29"/>
      <c r="B125" s="29"/>
      <c r="C125" s="29"/>
      <c r="D125" s="29"/>
      <c r="E125" s="29"/>
      <c r="F125" s="29"/>
      <c r="G125" s="29"/>
      <c r="H125" s="29"/>
      <c r="I125" s="29"/>
      <c r="J125" s="29"/>
      <c r="K125" s="29"/>
      <c r="L125" s="29"/>
      <c r="M125" s="29"/>
      <c r="N125" s="29"/>
      <c r="O125" s="29"/>
      <c r="P125" s="29"/>
      <c r="Q125" s="7"/>
      <c r="R125" s="22"/>
    </row>
    <row r="126" spans="1:18" s="28" customFormat="1">
      <c r="A126" s="29"/>
      <c r="B126" s="29"/>
      <c r="C126" s="29"/>
      <c r="D126" s="29"/>
      <c r="E126" s="29"/>
      <c r="F126" s="29"/>
      <c r="G126" s="29"/>
      <c r="H126" s="29"/>
      <c r="I126" s="29"/>
      <c r="J126" s="29"/>
      <c r="K126" s="29"/>
      <c r="L126" s="29"/>
      <c r="M126" s="29"/>
      <c r="N126" s="29"/>
      <c r="O126" s="29"/>
      <c r="P126" s="29"/>
      <c r="Q126" s="7"/>
      <c r="R126" s="22"/>
    </row>
    <row r="127" spans="1:18" s="28" customFormat="1">
      <c r="A127" s="29"/>
      <c r="B127" s="29"/>
      <c r="C127" s="29"/>
      <c r="D127" s="29"/>
      <c r="E127" s="29"/>
      <c r="F127" s="29"/>
      <c r="G127" s="29"/>
      <c r="H127" s="29"/>
      <c r="I127" s="29"/>
      <c r="J127" s="29"/>
      <c r="K127" s="29"/>
      <c r="L127" s="29"/>
      <c r="M127" s="29"/>
      <c r="N127" s="29"/>
      <c r="O127" s="29"/>
      <c r="P127" s="29"/>
      <c r="Q127" s="7"/>
      <c r="R127" s="22"/>
    </row>
    <row r="128" spans="1:18" s="28" customFormat="1">
      <c r="A128" s="29"/>
      <c r="B128" s="29"/>
      <c r="C128" s="29"/>
      <c r="D128" s="29"/>
      <c r="E128" s="29"/>
      <c r="F128" s="29"/>
      <c r="G128" s="29"/>
      <c r="H128" s="29"/>
      <c r="I128" s="29"/>
      <c r="J128" s="29"/>
      <c r="K128" s="29"/>
      <c r="L128" s="29"/>
      <c r="M128" s="29"/>
      <c r="N128" s="29"/>
      <c r="O128" s="29"/>
      <c r="P128" s="29"/>
      <c r="Q128" s="7"/>
      <c r="R128" s="22"/>
    </row>
    <row r="129" spans="1:18" s="28" customFormat="1">
      <c r="A129" s="29"/>
      <c r="B129" s="29"/>
      <c r="C129" s="29"/>
      <c r="D129" s="29"/>
      <c r="E129" s="29"/>
      <c r="F129" s="29"/>
      <c r="G129" s="29"/>
      <c r="H129" s="29"/>
      <c r="I129" s="29"/>
      <c r="J129" s="29"/>
      <c r="K129" s="29"/>
      <c r="L129" s="29"/>
      <c r="M129" s="29"/>
      <c r="N129" s="29"/>
      <c r="O129" s="29"/>
      <c r="P129" s="29"/>
      <c r="Q129" s="7"/>
      <c r="R129" s="22"/>
    </row>
    <row r="130" spans="1:18" s="28" customFormat="1">
      <c r="A130" s="29"/>
      <c r="B130" s="29"/>
      <c r="C130" s="29"/>
      <c r="D130" s="29"/>
      <c r="E130" s="29"/>
      <c r="F130" s="29"/>
      <c r="G130" s="29"/>
      <c r="H130" s="29"/>
      <c r="I130" s="29"/>
      <c r="J130" s="29"/>
      <c r="K130" s="29"/>
      <c r="L130" s="29"/>
      <c r="M130" s="29"/>
      <c r="N130" s="29"/>
      <c r="O130" s="29"/>
      <c r="P130" s="29"/>
      <c r="Q130" s="7"/>
      <c r="R130" s="22"/>
    </row>
    <row r="131" spans="1:18" s="28" customFormat="1">
      <c r="A131" s="29"/>
      <c r="B131" s="29"/>
      <c r="C131" s="29"/>
      <c r="D131" s="29"/>
      <c r="E131" s="29"/>
      <c r="F131" s="29"/>
      <c r="G131" s="29"/>
      <c r="H131" s="29"/>
      <c r="I131" s="29"/>
      <c r="J131" s="29"/>
      <c r="K131" s="29"/>
      <c r="L131" s="29"/>
      <c r="M131" s="29"/>
      <c r="N131" s="29"/>
      <c r="O131" s="29"/>
      <c r="P131" s="29"/>
      <c r="Q131" s="7"/>
      <c r="R131" s="22"/>
    </row>
    <row r="132" spans="1:18" s="28" customFormat="1">
      <c r="A132" s="29"/>
      <c r="B132" s="29"/>
      <c r="C132" s="29"/>
      <c r="D132" s="29"/>
      <c r="E132" s="29"/>
      <c r="F132" s="29"/>
      <c r="G132" s="29"/>
      <c r="H132" s="29"/>
      <c r="I132" s="29"/>
      <c r="J132" s="29"/>
      <c r="K132" s="29"/>
      <c r="L132" s="29"/>
      <c r="M132" s="29"/>
      <c r="N132" s="29"/>
      <c r="O132" s="29"/>
      <c r="P132" s="29"/>
      <c r="Q132" s="7"/>
      <c r="R132" s="22"/>
    </row>
    <row r="133" spans="1:18" s="28" customFormat="1">
      <c r="A133" s="29"/>
      <c r="B133" s="29"/>
      <c r="C133" s="29"/>
      <c r="D133" s="29"/>
      <c r="E133" s="29"/>
      <c r="F133" s="29"/>
      <c r="G133" s="29"/>
      <c r="H133" s="29"/>
      <c r="I133" s="29"/>
      <c r="J133" s="29"/>
      <c r="K133" s="29"/>
      <c r="L133" s="29"/>
      <c r="M133" s="29"/>
      <c r="N133" s="29"/>
      <c r="O133" s="29"/>
      <c r="P133" s="29"/>
      <c r="Q133" s="7"/>
      <c r="R133" s="22"/>
    </row>
    <row r="134" spans="1:18" s="28" customFormat="1">
      <c r="A134" s="29"/>
      <c r="B134" s="29"/>
      <c r="C134" s="29"/>
      <c r="D134" s="29"/>
      <c r="E134" s="29"/>
      <c r="F134" s="29"/>
      <c r="G134" s="29"/>
      <c r="H134" s="29"/>
      <c r="I134" s="29"/>
      <c r="J134" s="29"/>
      <c r="K134" s="29"/>
      <c r="L134" s="29"/>
      <c r="M134" s="29"/>
      <c r="N134" s="29"/>
      <c r="O134" s="29"/>
      <c r="P134" s="29"/>
      <c r="Q134" s="7"/>
      <c r="R134" s="22"/>
    </row>
    <row r="135" spans="1:18" s="28" customFormat="1">
      <c r="A135" s="29"/>
      <c r="B135" s="29"/>
      <c r="C135" s="29"/>
      <c r="D135" s="29"/>
      <c r="E135" s="29"/>
      <c r="F135" s="29"/>
      <c r="G135" s="29"/>
      <c r="H135" s="29"/>
      <c r="I135" s="29"/>
      <c r="J135" s="29"/>
      <c r="K135" s="29"/>
      <c r="L135" s="29"/>
      <c r="M135" s="29"/>
      <c r="N135" s="29"/>
      <c r="O135" s="29"/>
      <c r="P135" s="29"/>
      <c r="Q135" s="7"/>
      <c r="R135" s="22"/>
    </row>
    <row r="136" spans="1:18" s="28" customFormat="1">
      <c r="A136" s="29"/>
      <c r="B136" s="29"/>
      <c r="C136" s="29"/>
      <c r="D136" s="29"/>
      <c r="E136" s="29"/>
      <c r="F136" s="29"/>
      <c r="G136" s="29"/>
      <c r="H136" s="29"/>
      <c r="I136" s="29"/>
      <c r="J136" s="29"/>
      <c r="K136" s="29"/>
      <c r="L136" s="29"/>
      <c r="M136" s="29"/>
      <c r="N136" s="29"/>
      <c r="O136" s="29"/>
      <c r="P136" s="29"/>
      <c r="Q136" s="7"/>
      <c r="R136" s="22"/>
    </row>
    <row r="137" spans="1:18" s="28" customFormat="1">
      <c r="A137" s="29"/>
      <c r="B137" s="29"/>
      <c r="C137" s="29"/>
      <c r="D137" s="29"/>
      <c r="E137" s="29"/>
      <c r="F137" s="29"/>
      <c r="G137" s="29"/>
      <c r="H137" s="29"/>
      <c r="I137" s="29"/>
      <c r="J137" s="29"/>
      <c r="K137" s="29"/>
      <c r="L137" s="29"/>
      <c r="M137" s="29"/>
      <c r="N137" s="29"/>
      <c r="O137" s="29"/>
      <c r="P137" s="29"/>
      <c r="Q137" s="7"/>
      <c r="R137" s="22"/>
    </row>
    <row r="138" spans="1:18" s="28" customFormat="1">
      <c r="A138" s="29"/>
      <c r="B138" s="29"/>
      <c r="C138" s="29"/>
      <c r="D138" s="29"/>
      <c r="E138" s="29"/>
      <c r="F138" s="29"/>
      <c r="G138" s="29"/>
      <c r="H138" s="29"/>
      <c r="I138" s="29"/>
      <c r="J138" s="29"/>
      <c r="K138" s="29"/>
      <c r="L138" s="29"/>
      <c r="M138" s="29"/>
      <c r="N138" s="29"/>
      <c r="O138" s="29"/>
      <c r="P138" s="29"/>
      <c r="Q138" s="7"/>
      <c r="R138" s="22"/>
    </row>
    <row r="139" spans="1:18" s="28" customFormat="1">
      <c r="A139" s="29"/>
      <c r="B139" s="29"/>
      <c r="C139" s="29"/>
      <c r="D139" s="29"/>
      <c r="E139" s="29"/>
      <c r="F139" s="29"/>
      <c r="G139" s="29"/>
      <c r="H139" s="29"/>
      <c r="I139" s="29"/>
      <c r="J139" s="29"/>
      <c r="K139" s="29"/>
      <c r="L139" s="29"/>
      <c r="M139" s="29"/>
      <c r="N139" s="29"/>
      <c r="O139" s="29"/>
      <c r="P139" s="29"/>
      <c r="Q139" s="7"/>
      <c r="R139" s="22"/>
    </row>
    <row r="140" spans="1:18" s="28" customFormat="1">
      <c r="A140" s="29"/>
      <c r="B140" s="29"/>
      <c r="C140" s="29"/>
      <c r="D140" s="29"/>
      <c r="E140" s="29"/>
      <c r="F140" s="29"/>
      <c r="G140" s="29"/>
      <c r="H140" s="29"/>
      <c r="I140" s="29"/>
      <c r="J140" s="29"/>
      <c r="K140" s="29"/>
      <c r="L140" s="29"/>
      <c r="M140" s="29"/>
      <c r="N140" s="29"/>
      <c r="O140" s="29"/>
      <c r="P140" s="29"/>
      <c r="Q140" s="7"/>
      <c r="R140" s="22"/>
    </row>
    <row r="141" spans="1:18" s="28" customFormat="1">
      <c r="A141" s="29"/>
      <c r="B141" s="29"/>
      <c r="C141" s="29"/>
      <c r="D141" s="29"/>
      <c r="E141" s="29"/>
      <c r="F141" s="29"/>
      <c r="G141" s="29"/>
      <c r="H141" s="29"/>
      <c r="I141" s="29"/>
      <c r="J141" s="29"/>
      <c r="K141" s="29"/>
      <c r="L141" s="29"/>
      <c r="M141" s="29"/>
      <c r="N141" s="29"/>
      <c r="O141" s="29"/>
      <c r="P141" s="29"/>
      <c r="Q141" s="7"/>
      <c r="R141" s="22"/>
    </row>
    <row r="142" spans="1:18" s="28" customFormat="1">
      <c r="A142" s="29"/>
      <c r="B142" s="29"/>
      <c r="C142" s="29"/>
      <c r="D142" s="29"/>
      <c r="E142" s="29"/>
      <c r="F142" s="29"/>
      <c r="G142" s="29"/>
      <c r="H142" s="29"/>
      <c r="I142" s="29"/>
      <c r="J142" s="29"/>
      <c r="K142" s="29"/>
      <c r="L142" s="29"/>
      <c r="M142" s="29"/>
      <c r="N142" s="29"/>
      <c r="O142" s="29"/>
      <c r="P142" s="29"/>
      <c r="Q142" s="7"/>
      <c r="R142" s="22"/>
    </row>
    <row r="143" spans="1:18" s="28" customFormat="1">
      <c r="A143" s="29"/>
      <c r="B143" s="29"/>
      <c r="C143" s="29"/>
      <c r="D143" s="29"/>
      <c r="E143" s="29"/>
      <c r="F143" s="29"/>
      <c r="G143" s="29"/>
      <c r="H143" s="29"/>
      <c r="I143" s="29"/>
      <c r="J143" s="29"/>
      <c r="K143" s="29"/>
      <c r="L143" s="29"/>
      <c r="M143" s="29"/>
      <c r="N143" s="29"/>
      <c r="O143" s="29"/>
      <c r="P143" s="29"/>
      <c r="Q143" s="7"/>
      <c r="R143" s="22"/>
    </row>
    <row r="144" spans="1:18" s="28" customFormat="1">
      <c r="A144" s="29"/>
      <c r="B144" s="29"/>
      <c r="C144" s="29"/>
      <c r="D144" s="29"/>
      <c r="E144" s="29"/>
      <c r="F144" s="29"/>
      <c r="G144" s="29"/>
      <c r="H144" s="29"/>
      <c r="I144" s="29"/>
      <c r="J144" s="29"/>
      <c r="K144" s="29"/>
      <c r="L144" s="29"/>
      <c r="M144" s="29"/>
      <c r="N144" s="29"/>
      <c r="O144" s="29"/>
      <c r="P144" s="29"/>
      <c r="Q144" s="7"/>
      <c r="R144" s="22"/>
    </row>
    <row r="145" spans="1:18" s="28" customFormat="1">
      <c r="A145" s="29"/>
      <c r="B145" s="29"/>
      <c r="C145" s="29"/>
      <c r="D145" s="29"/>
      <c r="E145" s="29"/>
      <c r="F145" s="29"/>
      <c r="G145" s="29"/>
      <c r="H145" s="29"/>
      <c r="I145" s="29"/>
      <c r="J145" s="29"/>
      <c r="K145" s="29"/>
      <c r="L145" s="29"/>
      <c r="M145" s="29"/>
      <c r="N145" s="29"/>
      <c r="O145" s="29"/>
      <c r="P145" s="29"/>
      <c r="Q145" s="7"/>
      <c r="R145" s="22"/>
    </row>
    <row r="146" spans="1:18" s="28" customFormat="1">
      <c r="A146" s="29"/>
      <c r="B146" s="29"/>
      <c r="C146" s="29"/>
      <c r="D146" s="29"/>
      <c r="E146" s="29"/>
      <c r="F146" s="29"/>
      <c r="G146" s="29"/>
      <c r="H146" s="29"/>
      <c r="I146" s="29"/>
      <c r="J146" s="29"/>
      <c r="K146" s="29"/>
      <c r="L146" s="29"/>
      <c r="M146" s="29"/>
      <c r="N146" s="29"/>
      <c r="O146" s="29"/>
      <c r="P146" s="29"/>
      <c r="Q146" s="7"/>
      <c r="R146" s="22"/>
    </row>
    <row r="147" spans="1:18" s="28" customFormat="1">
      <c r="A147" s="29"/>
      <c r="B147" s="29"/>
      <c r="C147" s="29"/>
      <c r="D147" s="29"/>
      <c r="E147" s="29"/>
      <c r="F147" s="29"/>
      <c r="G147" s="29"/>
      <c r="H147" s="29"/>
      <c r="I147" s="29"/>
      <c r="J147" s="29"/>
      <c r="K147" s="29"/>
      <c r="L147" s="29"/>
      <c r="M147" s="29"/>
      <c r="N147" s="29"/>
      <c r="O147" s="29"/>
      <c r="P147" s="29"/>
      <c r="Q147" s="7"/>
      <c r="R147" s="22"/>
    </row>
    <row r="148" spans="1:18" s="28" customFormat="1">
      <c r="A148" s="29"/>
      <c r="B148" s="29"/>
      <c r="C148" s="29"/>
      <c r="D148" s="29"/>
      <c r="E148" s="29"/>
      <c r="F148" s="29"/>
      <c r="G148" s="29"/>
      <c r="H148" s="29"/>
      <c r="I148" s="29"/>
      <c r="J148" s="29"/>
      <c r="K148" s="29"/>
      <c r="L148" s="29"/>
      <c r="M148" s="29"/>
      <c r="N148" s="29"/>
      <c r="O148" s="29"/>
      <c r="P148" s="29"/>
      <c r="Q148" s="7"/>
      <c r="R148" s="22"/>
    </row>
    <row r="149" spans="1:18" s="28" customFormat="1">
      <c r="A149" s="29"/>
      <c r="B149" s="29"/>
      <c r="C149" s="29"/>
      <c r="D149" s="29"/>
      <c r="E149" s="29"/>
      <c r="F149" s="29"/>
      <c r="G149" s="29"/>
      <c r="H149" s="29"/>
      <c r="I149" s="29"/>
      <c r="J149" s="29"/>
      <c r="K149" s="29"/>
      <c r="L149" s="29"/>
      <c r="M149" s="29"/>
      <c r="N149" s="29"/>
      <c r="O149" s="29"/>
      <c r="P149" s="29"/>
      <c r="Q149" s="7"/>
      <c r="R149" s="22"/>
    </row>
    <row r="150" spans="1:18" s="28" customFormat="1">
      <c r="A150" s="29"/>
      <c r="B150" s="29"/>
      <c r="C150" s="29"/>
      <c r="D150" s="29"/>
      <c r="E150" s="29"/>
      <c r="F150" s="29"/>
      <c r="G150" s="29"/>
      <c r="H150" s="29"/>
      <c r="I150" s="29"/>
      <c r="J150" s="29"/>
      <c r="K150" s="29"/>
      <c r="L150" s="29"/>
      <c r="M150" s="29"/>
      <c r="N150" s="29"/>
      <c r="O150" s="29"/>
      <c r="P150" s="29"/>
      <c r="Q150" s="7"/>
      <c r="R150" s="22"/>
    </row>
    <row r="151" spans="1:18" s="28" customFormat="1">
      <c r="A151" s="29"/>
      <c r="B151" s="29"/>
      <c r="C151" s="29"/>
      <c r="D151" s="29"/>
      <c r="E151" s="29"/>
      <c r="F151" s="29"/>
      <c r="G151" s="29"/>
      <c r="H151" s="29"/>
      <c r="I151" s="29"/>
      <c r="J151" s="29"/>
      <c r="K151" s="29"/>
      <c r="L151" s="29"/>
      <c r="M151" s="29"/>
      <c r="N151" s="29"/>
      <c r="O151" s="29"/>
      <c r="P151" s="29"/>
      <c r="Q151" s="7"/>
      <c r="R151" s="22"/>
    </row>
    <row r="152" spans="1:18" s="28" customFormat="1">
      <c r="A152" s="29"/>
      <c r="B152" s="29"/>
      <c r="C152" s="29"/>
      <c r="D152" s="29"/>
      <c r="E152" s="29"/>
      <c r="F152" s="29"/>
      <c r="G152" s="29"/>
      <c r="H152" s="29"/>
      <c r="I152" s="29"/>
      <c r="J152" s="29"/>
      <c r="K152" s="29"/>
      <c r="L152" s="29"/>
      <c r="M152" s="29"/>
      <c r="N152" s="29"/>
      <c r="O152" s="29"/>
      <c r="P152" s="29"/>
      <c r="Q152" s="7"/>
      <c r="R152" s="22"/>
    </row>
    <row r="153" spans="1:18" s="28" customFormat="1">
      <c r="A153" s="29"/>
      <c r="B153" s="29"/>
      <c r="C153" s="29"/>
      <c r="D153" s="29"/>
      <c r="E153" s="29"/>
      <c r="F153" s="29"/>
      <c r="G153" s="29"/>
      <c r="H153" s="29"/>
      <c r="I153" s="29"/>
      <c r="J153" s="29"/>
      <c r="K153" s="29"/>
      <c r="L153" s="29"/>
      <c r="M153" s="29"/>
      <c r="N153" s="29"/>
      <c r="O153" s="29"/>
      <c r="P153" s="29"/>
      <c r="Q153" s="7"/>
      <c r="R153" s="22"/>
    </row>
    <row r="154" spans="1:18" s="28" customFormat="1">
      <c r="A154" s="29"/>
      <c r="B154" s="29"/>
      <c r="C154" s="29"/>
      <c r="D154" s="29"/>
      <c r="E154" s="29"/>
      <c r="F154" s="29"/>
      <c r="G154" s="29"/>
      <c r="H154" s="29"/>
      <c r="I154" s="29"/>
      <c r="J154" s="29"/>
      <c r="K154" s="29"/>
      <c r="L154" s="29"/>
      <c r="M154" s="29"/>
      <c r="N154" s="29"/>
      <c r="O154" s="29"/>
      <c r="P154" s="29"/>
      <c r="Q154" s="7"/>
      <c r="R154" s="22"/>
    </row>
    <row r="155" spans="1:18" s="28" customFormat="1">
      <c r="A155" s="29"/>
      <c r="B155" s="29"/>
      <c r="C155" s="29"/>
      <c r="D155" s="29"/>
      <c r="E155" s="29"/>
      <c r="F155" s="29"/>
      <c r="G155" s="29"/>
      <c r="H155" s="29"/>
      <c r="I155" s="29"/>
      <c r="J155" s="29"/>
      <c r="K155" s="29"/>
      <c r="L155" s="29"/>
      <c r="M155" s="29"/>
      <c r="N155" s="29"/>
      <c r="O155" s="29"/>
      <c r="P155" s="29"/>
      <c r="Q155" s="7"/>
      <c r="R155" s="22"/>
    </row>
    <row r="156" spans="1:18" s="28" customFormat="1">
      <c r="A156" s="29"/>
      <c r="B156" s="29"/>
      <c r="C156" s="29"/>
      <c r="D156" s="29"/>
      <c r="E156" s="29"/>
      <c r="F156" s="29"/>
      <c r="G156" s="29"/>
      <c r="H156" s="29"/>
      <c r="I156" s="29"/>
      <c r="J156" s="29"/>
      <c r="K156" s="29"/>
      <c r="L156" s="29"/>
      <c r="M156" s="29"/>
      <c r="N156" s="29"/>
      <c r="O156" s="29"/>
      <c r="P156" s="29"/>
      <c r="Q156" s="7"/>
      <c r="R156" s="22"/>
    </row>
    <row r="157" spans="1:18" s="28" customFormat="1">
      <c r="A157" s="29"/>
      <c r="B157" s="29"/>
      <c r="C157" s="29"/>
      <c r="D157" s="29"/>
      <c r="E157" s="29"/>
      <c r="F157" s="29"/>
      <c r="G157" s="29"/>
      <c r="H157" s="29"/>
      <c r="I157" s="29"/>
      <c r="J157" s="29"/>
      <c r="K157" s="29"/>
      <c r="L157" s="29"/>
      <c r="M157" s="29"/>
      <c r="N157" s="29"/>
      <c r="O157" s="29"/>
      <c r="P157" s="29"/>
      <c r="Q157" s="7"/>
      <c r="R157" s="22"/>
    </row>
    <row r="158" spans="1:18" s="28" customFormat="1">
      <c r="A158" s="29"/>
      <c r="B158" s="29"/>
      <c r="C158" s="29"/>
      <c r="D158" s="29"/>
      <c r="E158" s="29"/>
      <c r="F158" s="29"/>
      <c r="G158" s="29"/>
      <c r="H158" s="29"/>
      <c r="I158" s="29"/>
      <c r="J158" s="29"/>
      <c r="K158" s="29"/>
      <c r="L158" s="29"/>
      <c r="M158" s="29"/>
      <c r="N158" s="29"/>
      <c r="O158" s="29"/>
      <c r="P158" s="29"/>
      <c r="Q158" s="7"/>
      <c r="R158" s="22"/>
    </row>
    <row r="159" spans="1:18" s="28" customFormat="1">
      <c r="A159" s="29"/>
      <c r="B159" s="29"/>
      <c r="C159" s="29"/>
      <c r="D159" s="29"/>
      <c r="E159" s="29"/>
      <c r="F159" s="29"/>
      <c r="G159" s="29"/>
      <c r="H159" s="29"/>
      <c r="I159" s="29"/>
      <c r="J159" s="29"/>
      <c r="K159" s="29"/>
      <c r="L159" s="29"/>
      <c r="M159" s="29"/>
      <c r="N159" s="29"/>
      <c r="O159" s="29"/>
      <c r="P159" s="29"/>
      <c r="Q159" s="7"/>
      <c r="R159" s="22"/>
    </row>
    <row r="160" spans="1:18" s="28" customFormat="1">
      <c r="A160" s="29"/>
      <c r="B160" s="29"/>
      <c r="C160" s="29"/>
      <c r="D160" s="29"/>
      <c r="E160" s="29"/>
      <c r="F160" s="29"/>
      <c r="G160" s="29"/>
      <c r="H160" s="29"/>
      <c r="I160" s="29"/>
      <c r="J160" s="29"/>
      <c r="K160" s="29"/>
      <c r="L160" s="29"/>
      <c r="M160" s="29"/>
      <c r="N160" s="29"/>
      <c r="O160" s="29"/>
      <c r="P160" s="29"/>
      <c r="Q160" s="7"/>
      <c r="R160" s="22"/>
    </row>
    <row r="161" spans="1:18" s="28" customFormat="1">
      <c r="A161" s="29"/>
      <c r="B161" s="29"/>
      <c r="C161" s="29"/>
      <c r="D161" s="29"/>
      <c r="E161" s="29"/>
      <c r="F161" s="29"/>
      <c r="G161" s="29"/>
      <c r="H161" s="29"/>
      <c r="I161" s="29"/>
      <c r="J161" s="29"/>
      <c r="K161" s="29"/>
      <c r="L161" s="29"/>
      <c r="M161" s="29"/>
      <c r="N161" s="29"/>
      <c r="O161" s="29"/>
      <c r="P161" s="29"/>
      <c r="Q161" s="7"/>
      <c r="R161" s="22"/>
    </row>
    <row r="162" spans="1:18" s="28" customFormat="1">
      <c r="A162" s="29"/>
      <c r="B162" s="29"/>
      <c r="C162" s="29"/>
      <c r="D162" s="29"/>
      <c r="E162" s="29"/>
      <c r="F162" s="29"/>
      <c r="G162" s="29"/>
      <c r="H162" s="29"/>
      <c r="I162" s="29"/>
      <c r="J162" s="29"/>
      <c r="K162" s="29"/>
      <c r="L162" s="29"/>
      <c r="M162" s="29"/>
      <c r="N162" s="29"/>
      <c r="O162" s="29"/>
      <c r="P162" s="29"/>
      <c r="Q162" s="7"/>
      <c r="R162" s="22"/>
    </row>
    <row r="163" spans="1:18" s="28" customFormat="1">
      <c r="A163" s="29"/>
      <c r="B163" s="29"/>
      <c r="C163" s="29"/>
      <c r="D163" s="29"/>
      <c r="E163" s="29"/>
      <c r="F163" s="29"/>
      <c r="G163" s="29"/>
      <c r="H163" s="29"/>
      <c r="I163" s="29"/>
      <c r="J163" s="29"/>
      <c r="K163" s="29"/>
      <c r="L163" s="29"/>
      <c r="M163" s="29"/>
      <c r="N163" s="29"/>
      <c r="O163" s="29"/>
      <c r="P163" s="29"/>
      <c r="Q163" s="7"/>
      <c r="R163" s="22"/>
    </row>
    <row r="164" spans="1:18" s="28" customFormat="1">
      <c r="A164" s="29"/>
      <c r="B164" s="29"/>
      <c r="C164" s="29"/>
      <c r="D164" s="29"/>
      <c r="E164" s="29"/>
      <c r="F164" s="29"/>
      <c r="G164" s="29"/>
      <c r="H164" s="29"/>
      <c r="I164" s="29"/>
      <c r="J164" s="29"/>
      <c r="K164" s="29"/>
      <c r="L164" s="29"/>
      <c r="M164" s="29"/>
      <c r="N164" s="29"/>
      <c r="O164" s="29"/>
      <c r="P164" s="29"/>
      <c r="Q164" s="7"/>
      <c r="R164" s="22"/>
    </row>
    <row r="165" spans="1:18" s="28" customFormat="1">
      <c r="A165" s="29"/>
      <c r="B165" s="29"/>
      <c r="C165" s="29"/>
      <c r="D165" s="29"/>
      <c r="E165" s="29"/>
      <c r="F165" s="29"/>
      <c r="G165" s="29"/>
      <c r="H165" s="29"/>
      <c r="I165" s="29"/>
      <c r="J165" s="29"/>
      <c r="K165" s="29"/>
      <c r="L165" s="29"/>
      <c r="M165" s="29"/>
      <c r="N165" s="29"/>
      <c r="O165" s="29"/>
      <c r="P165" s="29"/>
      <c r="Q165" s="7"/>
      <c r="R165" s="22"/>
    </row>
    <row r="166" spans="1:18" s="28" customFormat="1">
      <c r="A166" s="29"/>
      <c r="B166" s="29"/>
      <c r="C166" s="29"/>
      <c r="D166" s="29"/>
      <c r="E166" s="29"/>
      <c r="F166" s="29"/>
      <c r="G166" s="29"/>
      <c r="H166" s="29"/>
      <c r="I166" s="29"/>
      <c r="J166" s="29"/>
      <c r="K166" s="29"/>
      <c r="L166" s="29"/>
      <c r="M166" s="29"/>
      <c r="N166" s="29"/>
      <c r="O166" s="29"/>
      <c r="P166" s="29"/>
      <c r="Q166" s="7"/>
      <c r="R166" s="22"/>
    </row>
    <row r="167" spans="1:18" s="28" customFormat="1">
      <c r="A167" s="29"/>
      <c r="B167" s="29"/>
      <c r="C167" s="29"/>
      <c r="D167" s="29"/>
      <c r="E167" s="29"/>
      <c r="F167" s="29"/>
      <c r="G167" s="29"/>
      <c r="H167" s="29"/>
      <c r="I167" s="29"/>
      <c r="J167" s="29"/>
      <c r="K167" s="29"/>
      <c r="L167" s="29"/>
      <c r="M167" s="29"/>
      <c r="N167" s="29"/>
      <c r="O167" s="29"/>
      <c r="P167" s="29"/>
      <c r="Q167" s="7"/>
      <c r="R167" s="22"/>
    </row>
    <row r="168" spans="1:18" s="28" customFormat="1">
      <c r="A168" s="29"/>
      <c r="B168" s="29"/>
      <c r="C168" s="29"/>
      <c r="D168" s="29"/>
      <c r="E168" s="29"/>
      <c r="F168" s="29"/>
      <c r="G168" s="29"/>
      <c r="H168" s="29"/>
      <c r="I168" s="29"/>
      <c r="J168" s="29"/>
      <c r="K168" s="29"/>
      <c r="L168" s="29"/>
      <c r="M168" s="29"/>
      <c r="N168" s="29"/>
      <c r="O168" s="29"/>
      <c r="P168" s="29"/>
      <c r="Q168" s="7"/>
      <c r="R168" s="22"/>
    </row>
    <row r="169" spans="1:18" s="28" customFormat="1">
      <c r="A169" s="29"/>
      <c r="B169" s="29"/>
      <c r="C169" s="29"/>
      <c r="D169" s="29"/>
      <c r="E169" s="29"/>
      <c r="F169" s="29"/>
      <c r="G169" s="29"/>
      <c r="H169" s="29"/>
      <c r="I169" s="29"/>
      <c r="J169" s="29"/>
      <c r="K169" s="29"/>
      <c r="L169" s="29"/>
      <c r="M169" s="29"/>
      <c r="N169" s="29"/>
      <c r="O169" s="29"/>
      <c r="P169" s="29"/>
      <c r="Q169" s="7"/>
      <c r="R169" s="22"/>
    </row>
    <row r="170" spans="1:18" s="28" customFormat="1">
      <c r="A170" s="29"/>
      <c r="B170" s="29"/>
      <c r="C170" s="29"/>
      <c r="D170" s="29"/>
      <c r="E170" s="29"/>
      <c r="F170" s="29"/>
      <c r="G170" s="29"/>
      <c r="H170" s="29"/>
      <c r="I170" s="29"/>
      <c r="J170" s="29"/>
      <c r="K170" s="29"/>
      <c r="L170" s="29"/>
      <c r="M170" s="29"/>
      <c r="N170" s="29"/>
      <c r="O170" s="29"/>
      <c r="P170" s="29"/>
      <c r="Q170" s="7"/>
      <c r="R170" s="22"/>
    </row>
    <row r="171" spans="1:18" s="28" customFormat="1">
      <c r="A171" s="29"/>
      <c r="B171" s="29"/>
      <c r="C171" s="29"/>
      <c r="D171" s="29"/>
      <c r="E171" s="29"/>
      <c r="F171" s="29"/>
      <c r="G171" s="29"/>
      <c r="H171" s="29"/>
      <c r="I171" s="29"/>
      <c r="J171" s="29"/>
      <c r="K171" s="29"/>
      <c r="L171" s="29"/>
      <c r="M171" s="29"/>
      <c r="N171" s="29"/>
      <c r="O171" s="29"/>
      <c r="P171" s="29"/>
      <c r="Q171" s="7"/>
      <c r="R171" s="22"/>
    </row>
    <row r="172" spans="1:18" s="28" customFormat="1">
      <c r="A172" s="29"/>
      <c r="B172" s="29"/>
      <c r="C172" s="29"/>
      <c r="D172" s="29"/>
      <c r="E172" s="29"/>
      <c r="F172" s="29"/>
      <c r="G172" s="29"/>
      <c r="H172" s="29"/>
      <c r="I172" s="29"/>
      <c r="J172" s="29"/>
      <c r="K172" s="29"/>
      <c r="L172" s="29"/>
      <c r="M172" s="29"/>
      <c r="N172" s="29"/>
      <c r="O172" s="29"/>
      <c r="P172" s="29"/>
      <c r="Q172" s="7"/>
      <c r="R172" s="22"/>
    </row>
    <row r="173" spans="1:18" s="28" customFormat="1">
      <c r="A173" s="29"/>
      <c r="B173" s="29"/>
      <c r="C173" s="29"/>
      <c r="D173" s="29"/>
      <c r="E173" s="29"/>
      <c r="F173" s="29"/>
      <c r="G173" s="29"/>
      <c r="H173" s="29"/>
      <c r="I173" s="29"/>
      <c r="J173" s="29"/>
      <c r="K173" s="29"/>
      <c r="L173" s="29"/>
      <c r="M173" s="29"/>
      <c r="N173" s="29"/>
      <c r="O173" s="29"/>
      <c r="P173" s="29"/>
      <c r="Q173" s="7"/>
      <c r="R173" s="22"/>
    </row>
    <row r="174" spans="1:18" s="28" customFormat="1">
      <c r="A174" s="29"/>
      <c r="B174" s="29"/>
      <c r="C174" s="29"/>
      <c r="D174" s="29"/>
      <c r="E174" s="29"/>
      <c r="F174" s="29"/>
      <c r="G174" s="29"/>
      <c r="H174" s="29"/>
      <c r="I174" s="29"/>
      <c r="J174" s="29"/>
      <c r="K174" s="29"/>
      <c r="L174" s="29"/>
      <c r="M174" s="29"/>
      <c r="N174" s="29"/>
      <c r="O174" s="29"/>
      <c r="P174" s="29"/>
      <c r="Q174" s="7"/>
      <c r="R174" s="22"/>
    </row>
    <row r="175" spans="1:18" s="28" customFormat="1">
      <c r="A175" s="29"/>
      <c r="B175" s="29"/>
      <c r="C175" s="29"/>
      <c r="D175" s="29"/>
      <c r="E175" s="29"/>
      <c r="F175" s="29"/>
      <c r="G175" s="29"/>
      <c r="H175" s="29"/>
      <c r="I175" s="29"/>
      <c r="J175" s="29"/>
      <c r="K175" s="29"/>
      <c r="L175" s="29"/>
      <c r="M175" s="29"/>
      <c r="N175" s="29"/>
      <c r="O175" s="29"/>
      <c r="P175" s="29"/>
      <c r="Q175" s="7"/>
      <c r="R175" s="22"/>
    </row>
    <row r="176" spans="1:18" s="28" customFormat="1">
      <c r="A176" s="29"/>
      <c r="B176" s="29"/>
      <c r="C176" s="29"/>
      <c r="D176" s="29"/>
      <c r="E176" s="29"/>
      <c r="F176" s="29"/>
      <c r="G176" s="29"/>
      <c r="H176" s="29"/>
      <c r="I176" s="29"/>
      <c r="J176" s="29"/>
      <c r="K176" s="29"/>
      <c r="L176" s="29"/>
      <c r="M176" s="29"/>
      <c r="N176" s="29"/>
      <c r="O176" s="29"/>
      <c r="P176" s="29"/>
      <c r="Q176" s="7"/>
      <c r="R176" s="22"/>
    </row>
    <row r="177" spans="1:18" s="28" customFormat="1">
      <c r="A177" s="29"/>
      <c r="B177" s="29"/>
      <c r="C177" s="29"/>
      <c r="D177" s="29"/>
      <c r="E177" s="29"/>
      <c r="F177" s="29"/>
      <c r="G177" s="29"/>
      <c r="H177" s="29"/>
      <c r="I177" s="29"/>
      <c r="J177" s="29"/>
      <c r="K177" s="29"/>
      <c r="L177" s="29"/>
      <c r="M177" s="29"/>
      <c r="N177" s="29"/>
      <c r="O177" s="29"/>
      <c r="P177" s="29"/>
      <c r="Q177" s="7"/>
      <c r="R177" s="22"/>
    </row>
    <row r="178" spans="1:18" s="28" customFormat="1">
      <c r="A178" s="29"/>
      <c r="B178" s="29"/>
      <c r="C178" s="29"/>
      <c r="D178" s="29"/>
      <c r="E178" s="29"/>
      <c r="F178" s="29"/>
      <c r="G178" s="29"/>
      <c r="H178" s="29"/>
      <c r="I178" s="29"/>
      <c r="J178" s="29"/>
      <c r="K178" s="29"/>
      <c r="L178" s="29"/>
      <c r="M178" s="29"/>
      <c r="N178" s="29"/>
      <c r="O178" s="29"/>
      <c r="P178" s="29"/>
      <c r="Q178" s="7"/>
      <c r="R178" s="22"/>
    </row>
    <row r="179" spans="1:18" s="28" customFormat="1">
      <c r="A179" s="29"/>
      <c r="B179" s="29"/>
      <c r="C179" s="29"/>
      <c r="D179" s="29"/>
      <c r="E179" s="29"/>
      <c r="F179" s="29"/>
      <c r="G179" s="29"/>
      <c r="H179" s="29"/>
      <c r="I179" s="29"/>
      <c r="J179" s="29"/>
      <c r="K179" s="29"/>
      <c r="L179" s="29"/>
      <c r="M179" s="29"/>
      <c r="N179" s="29"/>
      <c r="O179" s="29"/>
      <c r="P179" s="29"/>
      <c r="Q179" s="7"/>
      <c r="R179" s="22"/>
    </row>
    <row r="180" spans="1:18" s="28" customFormat="1">
      <c r="A180" s="29"/>
      <c r="B180" s="29"/>
      <c r="C180" s="29"/>
      <c r="D180" s="29"/>
      <c r="E180" s="29"/>
      <c r="F180" s="29"/>
      <c r="G180" s="29"/>
      <c r="H180" s="29"/>
      <c r="I180" s="29"/>
      <c r="J180" s="29"/>
      <c r="K180" s="29"/>
      <c r="L180" s="29"/>
      <c r="M180" s="29"/>
      <c r="N180" s="29"/>
      <c r="O180" s="29"/>
      <c r="P180" s="29"/>
      <c r="Q180" s="7"/>
      <c r="R180" s="22"/>
    </row>
    <row r="181" spans="1:18" s="28" customFormat="1">
      <c r="A181" s="29"/>
      <c r="B181" s="29"/>
      <c r="C181" s="29"/>
      <c r="D181" s="29"/>
      <c r="E181" s="29"/>
      <c r="F181" s="29"/>
      <c r="G181" s="29"/>
      <c r="H181" s="29"/>
      <c r="I181" s="29"/>
      <c r="J181" s="29"/>
      <c r="K181" s="29"/>
      <c r="L181" s="29"/>
      <c r="M181" s="29"/>
      <c r="N181" s="29"/>
      <c r="O181" s="29"/>
      <c r="P181" s="29"/>
      <c r="Q181" s="7"/>
      <c r="R181" s="22"/>
    </row>
    <row r="182" spans="1:18" s="28" customFormat="1">
      <c r="A182" s="29"/>
      <c r="B182" s="29"/>
      <c r="C182" s="29"/>
      <c r="D182" s="29"/>
      <c r="E182" s="29"/>
      <c r="F182" s="29"/>
      <c r="G182" s="29"/>
      <c r="H182" s="29"/>
      <c r="I182" s="29"/>
      <c r="J182" s="29"/>
      <c r="K182" s="29"/>
      <c r="L182" s="29"/>
      <c r="M182" s="29"/>
      <c r="N182" s="29"/>
      <c r="O182" s="29"/>
      <c r="P182" s="29"/>
      <c r="Q182" s="7"/>
      <c r="R182" s="22"/>
    </row>
    <row r="183" spans="1:18" s="28" customFormat="1">
      <c r="A183" s="29"/>
      <c r="B183" s="29"/>
      <c r="C183" s="29"/>
      <c r="D183" s="29"/>
      <c r="E183" s="29"/>
      <c r="F183" s="29"/>
      <c r="G183" s="29"/>
      <c r="H183" s="29"/>
      <c r="I183" s="29"/>
      <c r="J183" s="29"/>
      <c r="K183" s="29"/>
      <c r="L183" s="29"/>
      <c r="M183" s="29"/>
      <c r="N183" s="29"/>
      <c r="O183" s="29"/>
      <c r="P183" s="29"/>
      <c r="Q183" s="7"/>
      <c r="R183" s="22"/>
    </row>
    <row r="184" spans="1:18" s="28" customFormat="1">
      <c r="A184" s="29"/>
      <c r="B184" s="29"/>
      <c r="C184" s="29"/>
      <c r="D184" s="29"/>
      <c r="E184" s="29"/>
      <c r="F184" s="29"/>
      <c r="G184" s="29"/>
      <c r="H184" s="29"/>
      <c r="I184" s="29"/>
      <c r="J184" s="29"/>
      <c r="K184" s="29"/>
      <c r="L184" s="29"/>
      <c r="M184" s="29"/>
      <c r="N184" s="29"/>
      <c r="O184" s="29"/>
      <c r="P184" s="29"/>
      <c r="Q184" s="7"/>
      <c r="R184" s="22"/>
    </row>
    <row r="185" spans="1:18" s="28" customFormat="1">
      <c r="A185" s="29"/>
      <c r="B185" s="29"/>
      <c r="C185" s="29"/>
      <c r="D185" s="29"/>
      <c r="E185" s="29"/>
      <c r="F185" s="29"/>
      <c r="G185" s="29"/>
      <c r="H185" s="29"/>
      <c r="I185" s="29"/>
      <c r="J185" s="29"/>
      <c r="K185" s="29"/>
      <c r="L185" s="29"/>
      <c r="M185" s="29"/>
      <c r="N185" s="29"/>
      <c r="O185" s="29"/>
      <c r="P185" s="29"/>
      <c r="Q185" s="7"/>
      <c r="R185" s="22"/>
    </row>
    <row r="186" spans="1:18" s="28" customFormat="1">
      <c r="A186" s="29"/>
      <c r="B186" s="29"/>
      <c r="C186" s="29"/>
      <c r="D186" s="29"/>
      <c r="E186" s="29"/>
      <c r="F186" s="29"/>
      <c r="G186" s="29"/>
      <c r="H186" s="29"/>
      <c r="I186" s="29"/>
      <c r="J186" s="29"/>
      <c r="K186" s="29"/>
      <c r="L186" s="29"/>
      <c r="M186" s="29"/>
      <c r="N186" s="29"/>
      <c r="O186" s="29"/>
      <c r="P186" s="29"/>
      <c r="Q186" s="7"/>
      <c r="R186" s="22"/>
    </row>
    <row r="187" spans="1:18" s="28" customFormat="1">
      <c r="A187" s="29"/>
      <c r="B187" s="29"/>
      <c r="C187" s="29"/>
      <c r="D187" s="29"/>
      <c r="E187" s="29"/>
      <c r="F187" s="29"/>
      <c r="G187" s="29"/>
      <c r="H187" s="29"/>
      <c r="I187" s="29"/>
      <c r="J187" s="29"/>
      <c r="K187" s="29"/>
      <c r="L187" s="29"/>
      <c r="M187" s="29"/>
      <c r="N187" s="29"/>
      <c r="O187" s="29"/>
      <c r="P187" s="29"/>
      <c r="Q187" s="7"/>
      <c r="R187" s="22"/>
    </row>
    <row r="188" spans="1:18" s="28" customFormat="1">
      <c r="A188" s="29"/>
      <c r="B188" s="29"/>
      <c r="C188" s="29"/>
      <c r="D188" s="29"/>
      <c r="E188" s="29"/>
      <c r="F188" s="29"/>
      <c r="G188" s="29"/>
      <c r="H188" s="29"/>
      <c r="I188" s="29"/>
      <c r="J188" s="29"/>
      <c r="K188" s="29"/>
      <c r="L188" s="29"/>
      <c r="M188" s="29"/>
      <c r="N188" s="29"/>
      <c r="O188" s="29"/>
      <c r="P188" s="29"/>
      <c r="Q188" s="7"/>
      <c r="R188" s="22"/>
    </row>
    <row r="189" spans="1:18" s="28" customFormat="1">
      <c r="A189" s="29"/>
      <c r="B189" s="29"/>
      <c r="C189" s="29"/>
      <c r="D189" s="29"/>
      <c r="E189" s="29"/>
      <c r="F189" s="29"/>
      <c r="G189" s="29"/>
      <c r="H189" s="29"/>
      <c r="I189" s="29"/>
      <c r="J189" s="29"/>
      <c r="K189" s="29"/>
      <c r="L189" s="29"/>
      <c r="M189" s="29"/>
      <c r="N189" s="29"/>
      <c r="O189" s="29"/>
      <c r="P189" s="29"/>
      <c r="Q189" s="7"/>
      <c r="R189" s="22"/>
    </row>
    <row r="190" spans="1:18" s="28" customFormat="1">
      <c r="A190" s="29"/>
      <c r="B190" s="29"/>
      <c r="C190" s="29"/>
      <c r="D190" s="29"/>
      <c r="E190" s="29"/>
      <c r="F190" s="29"/>
      <c r="G190" s="29"/>
      <c r="H190" s="29"/>
      <c r="I190" s="29"/>
      <c r="J190" s="29"/>
      <c r="K190" s="29"/>
      <c r="L190" s="29"/>
      <c r="M190" s="29"/>
      <c r="N190" s="29"/>
      <c r="O190" s="29"/>
      <c r="P190" s="29"/>
      <c r="Q190" s="7"/>
      <c r="R190" s="22"/>
    </row>
    <row r="191" spans="1:18" s="28" customFormat="1">
      <c r="A191" s="29"/>
      <c r="B191" s="29"/>
      <c r="C191" s="29"/>
      <c r="D191" s="29"/>
      <c r="E191" s="29"/>
      <c r="F191" s="29"/>
      <c r="G191" s="29"/>
      <c r="H191" s="29"/>
      <c r="I191" s="29"/>
      <c r="J191" s="29"/>
      <c r="K191" s="29"/>
      <c r="L191" s="29"/>
      <c r="M191" s="29"/>
      <c r="N191" s="29"/>
      <c r="O191" s="29"/>
      <c r="P191" s="29"/>
      <c r="Q191" s="7"/>
      <c r="R191" s="22"/>
    </row>
    <row r="192" spans="1:18" s="28" customFormat="1">
      <c r="A192" s="29"/>
      <c r="B192" s="29"/>
      <c r="C192" s="29"/>
      <c r="D192" s="29"/>
      <c r="E192" s="29"/>
      <c r="F192" s="29"/>
      <c r="G192" s="29"/>
      <c r="H192" s="29"/>
      <c r="I192" s="29"/>
      <c r="J192" s="29"/>
      <c r="K192" s="29"/>
      <c r="L192" s="29"/>
      <c r="M192" s="29"/>
      <c r="N192" s="29"/>
      <c r="O192" s="29"/>
      <c r="P192" s="29"/>
      <c r="Q192" s="7"/>
      <c r="R192" s="22"/>
    </row>
    <row r="193" spans="1:18" s="28" customFormat="1">
      <c r="A193" s="29"/>
      <c r="B193" s="29"/>
      <c r="C193" s="29"/>
      <c r="D193" s="29"/>
      <c r="E193" s="29"/>
      <c r="F193" s="29"/>
      <c r="G193" s="29"/>
      <c r="H193" s="29"/>
      <c r="I193" s="29"/>
      <c r="J193" s="29"/>
      <c r="K193" s="29"/>
      <c r="L193" s="29"/>
      <c r="M193" s="29"/>
      <c r="N193" s="29"/>
      <c r="O193" s="29"/>
      <c r="P193" s="29"/>
      <c r="Q193" s="7"/>
      <c r="R193" s="22"/>
    </row>
    <row r="194" spans="1:18" s="28" customFormat="1">
      <c r="A194" s="29"/>
      <c r="B194" s="29"/>
      <c r="C194" s="29"/>
      <c r="D194" s="29"/>
      <c r="E194" s="29"/>
      <c r="F194" s="29"/>
      <c r="G194" s="29"/>
      <c r="H194" s="29"/>
      <c r="I194" s="29"/>
      <c r="J194" s="29"/>
      <c r="K194" s="29"/>
      <c r="L194" s="29"/>
      <c r="M194" s="29"/>
      <c r="N194" s="29"/>
      <c r="O194" s="29"/>
      <c r="P194" s="29"/>
      <c r="Q194" s="7"/>
      <c r="R194" s="22"/>
    </row>
    <row r="195" spans="1:18" s="28" customFormat="1">
      <c r="A195" s="29"/>
      <c r="B195" s="29"/>
      <c r="C195" s="29"/>
      <c r="D195" s="29"/>
      <c r="E195" s="29"/>
      <c r="F195" s="29"/>
      <c r="G195" s="29"/>
      <c r="H195" s="29"/>
      <c r="I195" s="29"/>
      <c r="J195" s="29"/>
      <c r="K195" s="29"/>
      <c r="L195" s="29"/>
      <c r="M195" s="29"/>
      <c r="N195" s="29"/>
      <c r="O195" s="29"/>
      <c r="P195" s="29"/>
      <c r="Q195" s="7"/>
      <c r="R195" s="22"/>
    </row>
    <row r="196" spans="1:18" s="28" customFormat="1">
      <c r="A196" s="29"/>
      <c r="B196" s="29"/>
      <c r="C196" s="29"/>
      <c r="D196" s="29"/>
      <c r="E196" s="29"/>
      <c r="F196" s="29"/>
      <c r="G196" s="29"/>
      <c r="H196" s="29"/>
      <c r="I196" s="29"/>
      <c r="J196" s="29"/>
      <c r="K196" s="29"/>
      <c r="L196" s="29"/>
      <c r="M196" s="29"/>
      <c r="N196" s="29"/>
      <c r="O196" s="29"/>
      <c r="P196" s="29"/>
      <c r="Q196" s="7"/>
      <c r="R196" s="22"/>
    </row>
    <row r="197" spans="1:18" s="28" customFormat="1">
      <c r="A197" s="29"/>
      <c r="B197" s="29"/>
      <c r="C197" s="29"/>
      <c r="D197" s="29"/>
      <c r="E197" s="29"/>
      <c r="F197" s="29"/>
      <c r="G197" s="29"/>
      <c r="H197" s="29"/>
      <c r="I197" s="29"/>
      <c r="J197" s="29"/>
      <c r="K197" s="29"/>
      <c r="L197" s="29"/>
      <c r="M197" s="29"/>
      <c r="N197" s="29"/>
      <c r="O197" s="29"/>
      <c r="P197" s="29"/>
      <c r="Q197" s="7"/>
      <c r="R197" s="22"/>
    </row>
    <row r="198" spans="1:18" s="28" customFormat="1">
      <c r="A198" s="29"/>
      <c r="B198" s="29"/>
      <c r="C198" s="29"/>
      <c r="D198" s="29"/>
      <c r="E198" s="29"/>
      <c r="F198" s="29"/>
      <c r="G198" s="29"/>
      <c r="H198" s="29"/>
      <c r="I198" s="29"/>
      <c r="J198" s="29"/>
      <c r="K198" s="29"/>
      <c r="L198" s="29"/>
      <c r="M198" s="29"/>
      <c r="N198" s="29"/>
      <c r="O198" s="29"/>
      <c r="P198" s="29"/>
      <c r="Q198" s="7"/>
      <c r="R198" s="22"/>
    </row>
    <row r="199" spans="1:18" s="28" customFormat="1">
      <c r="A199" s="29"/>
      <c r="B199" s="29"/>
      <c r="C199" s="29"/>
      <c r="D199" s="29"/>
      <c r="E199" s="29"/>
      <c r="F199" s="29"/>
      <c r="G199" s="29"/>
      <c r="H199" s="29"/>
      <c r="I199" s="29"/>
      <c r="J199" s="29"/>
      <c r="K199" s="29"/>
      <c r="L199" s="29"/>
      <c r="M199" s="29"/>
      <c r="N199" s="29"/>
      <c r="O199" s="29"/>
      <c r="P199" s="29"/>
      <c r="Q199" s="7"/>
      <c r="R199" s="22"/>
    </row>
    <row r="200" spans="1:18" s="28" customFormat="1">
      <c r="A200" s="29"/>
      <c r="B200" s="29"/>
      <c r="C200" s="29"/>
      <c r="D200" s="29"/>
      <c r="E200" s="29"/>
      <c r="F200" s="29"/>
      <c r="G200" s="29"/>
      <c r="H200" s="29"/>
      <c r="I200" s="29"/>
      <c r="J200" s="29"/>
      <c r="K200" s="29"/>
      <c r="L200" s="29"/>
      <c r="M200" s="29"/>
      <c r="N200" s="29"/>
      <c r="O200" s="29"/>
      <c r="P200" s="29"/>
      <c r="Q200" s="7"/>
      <c r="R200" s="22"/>
    </row>
    <row r="201" spans="1:18" s="28" customFormat="1">
      <c r="A201" s="29"/>
      <c r="B201" s="29"/>
      <c r="C201" s="29"/>
      <c r="D201" s="29"/>
      <c r="E201" s="29"/>
      <c r="F201" s="29"/>
      <c r="G201" s="29"/>
      <c r="H201" s="29"/>
      <c r="I201" s="29"/>
      <c r="J201" s="29"/>
      <c r="K201" s="29"/>
      <c r="L201" s="29"/>
      <c r="M201" s="29"/>
      <c r="N201" s="29"/>
      <c r="O201" s="29"/>
      <c r="P201" s="29"/>
      <c r="Q201" s="7"/>
      <c r="R201" s="22"/>
    </row>
    <row r="202" spans="1:18" s="28" customFormat="1">
      <c r="A202" s="29"/>
      <c r="B202" s="29"/>
      <c r="C202" s="29"/>
      <c r="D202" s="29"/>
      <c r="E202" s="29"/>
      <c r="F202" s="29"/>
      <c r="G202" s="29"/>
      <c r="H202" s="29"/>
      <c r="I202" s="29"/>
      <c r="J202" s="29"/>
      <c r="K202" s="29"/>
      <c r="L202" s="29"/>
      <c r="M202" s="29"/>
      <c r="N202" s="29"/>
      <c r="O202" s="29"/>
      <c r="P202" s="29"/>
      <c r="Q202" s="7"/>
      <c r="R202" s="22"/>
    </row>
    <row r="203" spans="1:18" s="28" customFormat="1">
      <c r="A203" s="29"/>
      <c r="B203" s="29"/>
      <c r="C203" s="29"/>
      <c r="D203" s="29"/>
      <c r="E203" s="29"/>
      <c r="F203" s="29"/>
      <c r="G203" s="29"/>
      <c r="H203" s="29"/>
      <c r="I203" s="29"/>
      <c r="J203" s="29"/>
      <c r="K203" s="29"/>
      <c r="L203" s="29"/>
      <c r="M203" s="29"/>
      <c r="N203" s="29"/>
      <c r="O203" s="29"/>
      <c r="P203" s="29"/>
      <c r="Q203" s="7"/>
      <c r="R203" s="22"/>
    </row>
    <row r="204" spans="1:18" s="28" customFormat="1">
      <c r="A204" s="29"/>
      <c r="B204" s="29"/>
      <c r="C204" s="29"/>
      <c r="D204" s="29"/>
      <c r="E204" s="29"/>
      <c r="F204" s="29"/>
      <c r="G204" s="29"/>
      <c r="H204" s="29"/>
      <c r="I204" s="29"/>
      <c r="J204" s="29"/>
      <c r="K204" s="29"/>
      <c r="L204" s="29"/>
      <c r="M204" s="29"/>
      <c r="N204" s="29"/>
      <c r="O204" s="29"/>
      <c r="P204" s="29"/>
      <c r="Q204" s="7"/>
      <c r="R204" s="22"/>
    </row>
    <row r="205" spans="1:18" s="28" customFormat="1">
      <c r="A205" s="29"/>
      <c r="B205" s="29"/>
      <c r="C205" s="29"/>
      <c r="D205" s="29"/>
      <c r="E205" s="29"/>
      <c r="F205" s="29"/>
      <c r="G205" s="29"/>
      <c r="H205" s="29"/>
      <c r="I205" s="29"/>
      <c r="J205" s="29"/>
      <c r="K205" s="29"/>
      <c r="L205" s="29"/>
      <c r="M205" s="29"/>
      <c r="N205" s="29"/>
      <c r="O205" s="29"/>
      <c r="P205" s="29"/>
      <c r="Q205" s="7"/>
      <c r="R205" s="22"/>
    </row>
    <row r="206" spans="1:18" s="28" customFormat="1">
      <c r="A206" s="29"/>
      <c r="B206" s="29"/>
      <c r="C206" s="29"/>
      <c r="D206" s="29"/>
      <c r="E206" s="29"/>
      <c r="F206" s="29"/>
      <c r="G206" s="29"/>
      <c r="H206" s="29"/>
      <c r="I206" s="29"/>
      <c r="J206" s="29"/>
      <c r="K206" s="29"/>
      <c r="L206" s="29"/>
      <c r="M206" s="29"/>
      <c r="N206" s="29"/>
      <c r="O206" s="29"/>
      <c r="P206" s="29"/>
      <c r="Q206" s="7"/>
      <c r="R206" s="22"/>
    </row>
    <row r="207" spans="1:18" s="28" customFormat="1">
      <c r="A207" s="29"/>
      <c r="B207" s="29"/>
      <c r="C207" s="29"/>
      <c r="D207" s="29"/>
      <c r="E207" s="29"/>
      <c r="F207" s="29"/>
      <c r="G207" s="29"/>
      <c r="H207" s="29"/>
      <c r="I207" s="29"/>
      <c r="J207" s="29"/>
      <c r="K207" s="29"/>
      <c r="L207" s="29"/>
      <c r="M207" s="29"/>
      <c r="N207" s="29"/>
      <c r="O207" s="29"/>
      <c r="P207" s="29"/>
      <c r="Q207" s="7"/>
      <c r="R207" s="22"/>
    </row>
    <row r="208" spans="1:18" s="28" customFormat="1">
      <c r="A208" s="29"/>
      <c r="B208" s="29"/>
      <c r="C208" s="29"/>
      <c r="D208" s="29"/>
      <c r="E208" s="29"/>
      <c r="F208" s="29"/>
      <c r="G208" s="29"/>
      <c r="H208" s="29"/>
      <c r="I208" s="29"/>
      <c r="J208" s="29"/>
      <c r="K208" s="29"/>
      <c r="L208" s="29"/>
      <c r="M208" s="29"/>
      <c r="N208" s="29"/>
      <c r="O208" s="29"/>
      <c r="P208" s="29"/>
      <c r="Q208" s="7"/>
      <c r="R208" s="22"/>
    </row>
    <row r="209" spans="1:18" s="28" customFormat="1">
      <c r="A209" s="29"/>
      <c r="B209" s="29"/>
      <c r="C209" s="29"/>
      <c r="D209" s="29"/>
      <c r="E209" s="29"/>
      <c r="F209" s="29"/>
      <c r="G209" s="29"/>
      <c r="H209" s="29"/>
      <c r="I209" s="29"/>
      <c r="J209" s="29"/>
      <c r="K209" s="29"/>
      <c r="L209" s="29"/>
      <c r="M209" s="29"/>
      <c r="N209" s="29"/>
      <c r="O209" s="29"/>
      <c r="P209" s="29"/>
      <c r="Q209" s="7"/>
      <c r="R209" s="22"/>
    </row>
    <row r="210" spans="1:18" s="28" customFormat="1">
      <c r="A210" s="29"/>
      <c r="B210" s="29"/>
      <c r="C210" s="29"/>
      <c r="D210" s="29"/>
      <c r="E210" s="29"/>
      <c r="F210" s="29"/>
      <c r="G210" s="29"/>
      <c r="H210" s="29"/>
      <c r="I210" s="29"/>
      <c r="J210" s="29"/>
      <c r="K210" s="29"/>
      <c r="L210" s="29"/>
      <c r="M210" s="29"/>
      <c r="N210" s="29"/>
      <c r="O210" s="29"/>
      <c r="P210" s="29"/>
      <c r="Q210" s="7"/>
      <c r="R210" s="22"/>
    </row>
    <row r="211" spans="1:18" s="28" customFormat="1">
      <c r="A211" s="29"/>
      <c r="B211" s="29"/>
      <c r="C211" s="29"/>
      <c r="D211" s="29"/>
      <c r="E211" s="29"/>
      <c r="F211" s="29"/>
      <c r="G211" s="29"/>
      <c r="H211" s="29"/>
      <c r="I211" s="29"/>
      <c r="J211" s="29"/>
      <c r="K211" s="29"/>
      <c r="L211" s="29"/>
      <c r="M211" s="29"/>
      <c r="N211" s="29"/>
      <c r="O211" s="29"/>
      <c r="P211" s="29"/>
      <c r="Q211" s="7"/>
      <c r="R211" s="22"/>
    </row>
    <row r="212" spans="1:18" s="28" customFormat="1">
      <c r="A212" s="29"/>
      <c r="B212" s="29"/>
      <c r="C212" s="29"/>
      <c r="D212" s="29"/>
      <c r="E212" s="29"/>
      <c r="F212" s="29"/>
      <c r="G212" s="29"/>
      <c r="H212" s="29"/>
      <c r="I212" s="29"/>
      <c r="J212" s="29"/>
      <c r="K212" s="29"/>
      <c r="L212" s="29"/>
      <c r="M212" s="29"/>
      <c r="N212" s="29"/>
      <c r="O212" s="29"/>
      <c r="P212" s="29"/>
      <c r="Q212" s="7"/>
      <c r="R212" s="22"/>
    </row>
    <row r="213" spans="1:18" s="28" customFormat="1">
      <c r="A213" s="29"/>
      <c r="B213" s="29"/>
      <c r="C213" s="29"/>
      <c r="D213" s="29"/>
      <c r="E213" s="29"/>
      <c r="F213" s="29"/>
      <c r="G213" s="29"/>
      <c r="H213" s="29"/>
      <c r="I213" s="29"/>
      <c r="J213" s="29"/>
      <c r="K213" s="29"/>
      <c r="L213" s="29"/>
      <c r="M213" s="29"/>
      <c r="N213" s="29"/>
      <c r="O213" s="29"/>
      <c r="P213" s="29"/>
      <c r="Q213" s="7"/>
      <c r="R213" s="22"/>
    </row>
    <row r="214" spans="1:18" s="28" customFormat="1">
      <c r="A214" s="29"/>
      <c r="B214" s="29"/>
      <c r="C214" s="29"/>
      <c r="D214" s="29"/>
      <c r="E214" s="29"/>
      <c r="F214" s="29"/>
      <c r="G214" s="29"/>
      <c r="H214" s="29"/>
      <c r="I214" s="29"/>
      <c r="J214" s="29"/>
      <c r="K214" s="29"/>
      <c r="L214" s="29"/>
      <c r="M214" s="29"/>
      <c r="N214" s="29"/>
      <c r="O214" s="29"/>
      <c r="P214" s="29"/>
      <c r="Q214" s="7"/>
      <c r="R214" s="22"/>
    </row>
    <row r="215" spans="1:18" s="28" customFormat="1">
      <c r="A215" s="29"/>
      <c r="B215" s="29"/>
      <c r="C215" s="29"/>
      <c r="D215" s="29"/>
      <c r="E215" s="29"/>
      <c r="F215" s="29"/>
      <c r="G215" s="29"/>
      <c r="H215" s="29"/>
      <c r="I215" s="29"/>
      <c r="J215" s="29"/>
      <c r="K215" s="29"/>
      <c r="L215" s="29"/>
      <c r="M215" s="29"/>
      <c r="N215" s="29"/>
      <c r="O215" s="29"/>
      <c r="P215" s="29"/>
      <c r="Q215" s="7"/>
      <c r="R215" s="22"/>
    </row>
    <row r="216" spans="1:18" s="28" customFormat="1">
      <c r="A216" s="29"/>
      <c r="B216" s="29"/>
      <c r="C216" s="29"/>
      <c r="D216" s="29"/>
      <c r="E216" s="29"/>
      <c r="F216" s="29"/>
      <c r="G216" s="29"/>
      <c r="H216" s="29"/>
      <c r="I216" s="29"/>
      <c r="J216" s="29"/>
      <c r="K216" s="29"/>
      <c r="L216" s="29"/>
      <c r="M216" s="29"/>
      <c r="N216" s="29"/>
      <c r="O216" s="29"/>
      <c r="P216" s="29"/>
      <c r="Q216" s="7"/>
      <c r="R216" s="22"/>
    </row>
    <row r="217" spans="1:18" s="28" customFormat="1">
      <c r="A217" s="29"/>
      <c r="B217" s="29"/>
      <c r="C217" s="29"/>
      <c r="D217" s="29"/>
      <c r="E217" s="29"/>
      <c r="F217" s="29"/>
      <c r="G217" s="29"/>
      <c r="H217" s="29"/>
      <c r="I217" s="29"/>
      <c r="J217" s="29"/>
      <c r="K217" s="29"/>
      <c r="L217" s="29"/>
      <c r="M217" s="29"/>
      <c r="N217" s="29"/>
      <c r="O217" s="29"/>
      <c r="P217" s="29"/>
      <c r="Q217" s="7"/>
      <c r="R217" s="22"/>
    </row>
    <row r="218" spans="1:18" s="28" customFormat="1">
      <c r="A218" s="29"/>
      <c r="B218" s="29"/>
      <c r="C218" s="29"/>
      <c r="D218" s="29"/>
      <c r="E218" s="29"/>
      <c r="F218" s="29"/>
      <c r="G218" s="29"/>
      <c r="H218" s="29"/>
      <c r="I218" s="29"/>
      <c r="J218" s="29"/>
      <c r="K218" s="29"/>
      <c r="L218" s="29"/>
      <c r="M218" s="29"/>
      <c r="N218" s="29"/>
      <c r="O218" s="29"/>
      <c r="P218" s="29"/>
      <c r="Q218" s="7"/>
      <c r="R218" s="22"/>
    </row>
    <row r="219" spans="1:18" s="28" customFormat="1">
      <c r="A219" s="29"/>
      <c r="B219" s="29"/>
      <c r="C219" s="29"/>
      <c r="D219" s="29"/>
      <c r="E219" s="29"/>
      <c r="F219" s="29"/>
      <c r="G219" s="29"/>
      <c r="H219" s="29"/>
      <c r="I219" s="29"/>
      <c r="J219" s="29"/>
      <c r="K219" s="29"/>
      <c r="L219" s="29"/>
      <c r="M219" s="29"/>
      <c r="N219" s="29"/>
      <c r="O219" s="29"/>
      <c r="P219" s="29"/>
      <c r="Q219" s="7"/>
      <c r="R219" s="22"/>
    </row>
    <row r="220" spans="1:18" s="28" customFormat="1">
      <c r="A220" s="29"/>
      <c r="B220" s="29"/>
      <c r="C220" s="29"/>
      <c r="D220" s="29"/>
      <c r="E220" s="29"/>
      <c r="F220" s="29"/>
      <c r="G220" s="29"/>
      <c r="H220" s="29"/>
      <c r="I220" s="29"/>
      <c r="J220" s="29"/>
      <c r="K220" s="29"/>
      <c r="L220" s="29"/>
      <c r="M220" s="29"/>
      <c r="N220" s="29"/>
      <c r="O220" s="29"/>
      <c r="P220" s="29"/>
      <c r="Q220" s="7"/>
      <c r="R220" s="22"/>
    </row>
    <row r="221" spans="1:18" s="28" customFormat="1">
      <c r="A221" s="29"/>
      <c r="B221" s="29"/>
      <c r="C221" s="29"/>
      <c r="D221" s="29"/>
      <c r="E221" s="29"/>
      <c r="F221" s="29"/>
      <c r="G221" s="29"/>
      <c r="H221" s="29"/>
      <c r="I221" s="29"/>
      <c r="J221" s="29"/>
      <c r="K221" s="29"/>
      <c r="L221" s="29"/>
      <c r="M221" s="29"/>
      <c r="N221" s="29"/>
      <c r="O221" s="29"/>
      <c r="P221" s="29"/>
      <c r="Q221" s="7"/>
      <c r="R221" s="22"/>
    </row>
    <row r="222" spans="1:18" s="28" customFormat="1">
      <c r="A222" s="29"/>
      <c r="B222" s="29"/>
      <c r="C222" s="29"/>
      <c r="D222" s="29"/>
      <c r="E222" s="29"/>
      <c r="F222" s="29"/>
      <c r="G222" s="29"/>
      <c r="H222" s="29"/>
      <c r="I222" s="29"/>
      <c r="J222" s="29"/>
      <c r="K222" s="29"/>
      <c r="L222" s="29"/>
      <c r="M222" s="29"/>
      <c r="N222" s="29"/>
      <c r="O222" s="29"/>
      <c r="P222" s="29"/>
      <c r="Q222" s="7"/>
      <c r="R222" s="22"/>
    </row>
    <row r="223" spans="1:18" s="28" customFormat="1">
      <c r="A223" s="29"/>
      <c r="B223" s="29"/>
      <c r="C223" s="29"/>
      <c r="D223" s="29"/>
      <c r="E223" s="29"/>
      <c r="F223" s="29"/>
      <c r="G223" s="29"/>
      <c r="H223" s="29"/>
      <c r="I223" s="29"/>
      <c r="J223" s="29"/>
      <c r="K223" s="29"/>
      <c r="L223" s="29"/>
      <c r="M223" s="29"/>
      <c r="N223" s="29"/>
      <c r="O223" s="29"/>
      <c r="P223" s="29"/>
      <c r="Q223" s="7"/>
      <c r="R223" s="22"/>
    </row>
    <row r="224" spans="1:18" s="28" customFormat="1">
      <c r="A224" s="29"/>
      <c r="B224" s="29"/>
      <c r="C224" s="29"/>
      <c r="D224" s="29"/>
      <c r="E224" s="29"/>
      <c r="F224" s="29"/>
      <c r="G224" s="29"/>
      <c r="H224" s="29"/>
      <c r="I224" s="29"/>
      <c r="J224" s="29"/>
      <c r="K224" s="29"/>
      <c r="L224" s="29"/>
      <c r="M224" s="29"/>
      <c r="N224" s="29"/>
      <c r="O224" s="29"/>
      <c r="P224" s="29"/>
      <c r="Q224" s="7"/>
      <c r="R224" s="22"/>
    </row>
    <row r="225" spans="1:18" s="28" customFormat="1">
      <c r="A225" s="29"/>
      <c r="B225" s="29"/>
      <c r="C225" s="29"/>
      <c r="D225" s="29"/>
      <c r="E225" s="29"/>
      <c r="F225" s="29"/>
      <c r="G225" s="29"/>
      <c r="H225" s="29"/>
      <c r="I225" s="29"/>
      <c r="J225" s="29"/>
      <c r="K225" s="29"/>
      <c r="L225" s="29"/>
      <c r="M225" s="29"/>
      <c r="N225" s="29"/>
      <c r="O225" s="29"/>
      <c r="P225" s="29"/>
      <c r="Q225" s="7"/>
      <c r="R225" s="22"/>
    </row>
    <row r="226" spans="1:18" s="28" customFormat="1">
      <c r="A226" s="29"/>
      <c r="B226" s="29"/>
      <c r="C226" s="29"/>
      <c r="D226" s="29"/>
      <c r="E226" s="29"/>
      <c r="F226" s="29"/>
      <c r="G226" s="29"/>
      <c r="H226" s="29"/>
      <c r="I226" s="29"/>
      <c r="J226" s="29"/>
      <c r="K226" s="29"/>
      <c r="L226" s="29"/>
      <c r="M226" s="29"/>
      <c r="N226" s="29"/>
      <c r="O226" s="29"/>
      <c r="P226" s="29"/>
      <c r="Q226" s="7"/>
      <c r="R226" s="22"/>
    </row>
    <row r="227" spans="1:18" s="28" customFormat="1">
      <c r="A227" s="29"/>
      <c r="B227" s="29"/>
      <c r="C227" s="29"/>
      <c r="D227" s="29"/>
      <c r="E227" s="29"/>
      <c r="F227" s="29"/>
      <c r="G227" s="29"/>
      <c r="H227" s="29"/>
      <c r="I227" s="29"/>
      <c r="J227" s="29"/>
      <c r="K227" s="29"/>
      <c r="L227" s="29"/>
      <c r="M227" s="29"/>
      <c r="N227" s="29"/>
      <c r="O227" s="29"/>
      <c r="P227" s="29"/>
      <c r="Q227" s="7"/>
      <c r="R227" s="22"/>
    </row>
    <row r="228" spans="1:18" s="28" customFormat="1">
      <c r="A228" s="29"/>
      <c r="B228" s="29"/>
      <c r="C228" s="29"/>
      <c r="D228" s="29"/>
      <c r="E228" s="29"/>
      <c r="F228" s="29"/>
      <c r="G228" s="29"/>
      <c r="H228" s="29"/>
      <c r="I228" s="29"/>
      <c r="J228" s="29"/>
      <c r="K228" s="29"/>
      <c r="L228" s="29"/>
      <c r="M228" s="29"/>
      <c r="N228" s="29"/>
      <c r="O228" s="29"/>
      <c r="P228" s="29"/>
      <c r="Q228" s="7"/>
      <c r="R228" s="22"/>
    </row>
    <row r="229" spans="1:18" s="28" customFormat="1">
      <c r="A229" s="29"/>
      <c r="B229" s="29"/>
      <c r="C229" s="29"/>
      <c r="D229" s="29"/>
      <c r="E229" s="29"/>
      <c r="F229" s="29"/>
      <c r="G229" s="29"/>
      <c r="H229" s="29"/>
      <c r="I229" s="29"/>
      <c r="J229" s="29"/>
      <c r="K229" s="29"/>
      <c r="L229" s="29"/>
      <c r="M229" s="29"/>
      <c r="N229" s="29"/>
      <c r="O229" s="29"/>
      <c r="P229" s="29"/>
      <c r="Q229" s="7"/>
      <c r="R229" s="22"/>
    </row>
    <row r="230" spans="1:18" s="28" customFormat="1">
      <c r="A230" s="29"/>
      <c r="B230" s="29"/>
      <c r="C230" s="29"/>
      <c r="D230" s="29"/>
      <c r="E230" s="29"/>
      <c r="F230" s="29"/>
      <c r="G230" s="29"/>
      <c r="H230" s="29"/>
      <c r="I230" s="29"/>
      <c r="J230" s="29"/>
      <c r="K230" s="29"/>
      <c r="L230" s="29"/>
      <c r="M230" s="29"/>
      <c r="N230" s="29"/>
      <c r="O230" s="29"/>
      <c r="P230" s="29"/>
      <c r="Q230" s="7"/>
      <c r="R230" s="22"/>
    </row>
    <row r="231" spans="1:18" s="28" customFormat="1">
      <c r="A231" s="29"/>
      <c r="B231" s="29"/>
      <c r="C231" s="29"/>
      <c r="D231" s="29"/>
      <c r="E231" s="29"/>
      <c r="F231" s="29"/>
      <c r="G231" s="29"/>
      <c r="H231" s="29"/>
      <c r="I231" s="29"/>
      <c r="J231" s="29"/>
      <c r="K231" s="29"/>
      <c r="L231" s="29"/>
      <c r="M231" s="29"/>
      <c r="N231" s="29"/>
      <c r="O231" s="29"/>
      <c r="P231" s="29"/>
      <c r="Q231" s="7"/>
      <c r="R231" s="22"/>
    </row>
    <row r="232" spans="1:18" s="28" customFormat="1">
      <c r="A232" s="29"/>
      <c r="B232" s="29"/>
      <c r="C232" s="29"/>
      <c r="D232" s="29"/>
      <c r="E232" s="29"/>
      <c r="F232" s="29"/>
      <c r="G232" s="29"/>
      <c r="H232" s="29"/>
      <c r="I232" s="29"/>
      <c r="J232" s="29"/>
      <c r="K232" s="29"/>
      <c r="L232" s="29"/>
      <c r="M232" s="29"/>
      <c r="N232" s="29"/>
      <c r="O232" s="29"/>
      <c r="P232" s="29"/>
      <c r="Q232" s="7"/>
      <c r="R232" s="22"/>
    </row>
    <row r="233" spans="1:18" s="28" customFormat="1">
      <c r="A233" s="29"/>
      <c r="B233" s="29"/>
      <c r="C233" s="29"/>
      <c r="D233" s="29"/>
      <c r="E233" s="29"/>
      <c r="F233" s="29"/>
      <c r="G233" s="29"/>
      <c r="H233" s="29"/>
      <c r="I233" s="29"/>
      <c r="J233" s="29"/>
      <c r="K233" s="29"/>
      <c r="L233" s="29"/>
      <c r="M233" s="29"/>
      <c r="N233" s="29"/>
      <c r="O233" s="29"/>
      <c r="P233" s="29"/>
      <c r="Q233" s="7"/>
      <c r="R233" s="22"/>
    </row>
    <row r="234" spans="1:18" s="28" customFormat="1">
      <c r="A234" s="29"/>
      <c r="B234" s="29"/>
      <c r="C234" s="29"/>
      <c r="D234" s="29"/>
      <c r="E234" s="29"/>
      <c r="F234" s="29"/>
      <c r="G234" s="29"/>
      <c r="H234" s="29"/>
      <c r="I234" s="29"/>
      <c r="J234" s="29"/>
      <c r="K234" s="29"/>
      <c r="L234" s="29"/>
      <c r="M234" s="29"/>
      <c r="N234" s="29"/>
      <c r="O234" s="29"/>
      <c r="P234" s="29"/>
      <c r="Q234" s="7"/>
      <c r="R234" s="22"/>
    </row>
    <row r="235" spans="1:18" s="28" customFormat="1">
      <c r="A235" s="29"/>
      <c r="B235" s="29"/>
      <c r="C235" s="29"/>
      <c r="D235" s="29"/>
      <c r="E235" s="29"/>
      <c r="F235" s="29"/>
      <c r="G235" s="29"/>
      <c r="H235" s="29"/>
      <c r="I235" s="29"/>
      <c r="J235" s="29"/>
      <c r="K235" s="29"/>
      <c r="L235" s="29"/>
      <c r="M235" s="29"/>
      <c r="N235" s="29"/>
      <c r="O235" s="29"/>
      <c r="P235" s="29"/>
      <c r="Q235" s="7"/>
      <c r="R235" s="22"/>
    </row>
    <row r="236" spans="1:18" s="28" customFormat="1">
      <c r="A236" s="29"/>
      <c r="B236" s="29"/>
      <c r="C236" s="29"/>
      <c r="D236" s="29"/>
      <c r="E236" s="29"/>
      <c r="F236" s="29"/>
      <c r="G236" s="29"/>
      <c r="H236" s="29"/>
      <c r="I236" s="29"/>
      <c r="J236" s="29"/>
      <c r="K236" s="29"/>
      <c r="L236" s="29"/>
      <c r="M236" s="29"/>
      <c r="N236" s="29"/>
      <c r="O236" s="29"/>
      <c r="P236" s="29"/>
      <c r="Q236" s="7"/>
      <c r="R236" s="22"/>
    </row>
    <row r="237" spans="1:18" s="28" customFormat="1">
      <c r="A237" s="29"/>
      <c r="B237" s="29"/>
      <c r="C237" s="29"/>
      <c r="D237" s="29"/>
      <c r="E237" s="29"/>
      <c r="F237" s="29"/>
      <c r="G237" s="29"/>
      <c r="H237" s="29"/>
      <c r="I237" s="29"/>
      <c r="J237" s="29"/>
      <c r="K237" s="29"/>
      <c r="L237" s="29"/>
      <c r="M237" s="29"/>
      <c r="N237" s="29"/>
      <c r="O237" s="29"/>
      <c r="P237" s="29"/>
      <c r="Q237" s="7"/>
      <c r="R237" s="22"/>
    </row>
    <row r="238" spans="1:18" s="28" customFormat="1">
      <c r="A238" s="29"/>
      <c r="B238" s="29"/>
      <c r="C238" s="29"/>
      <c r="D238" s="29"/>
      <c r="E238" s="29"/>
      <c r="F238" s="29"/>
      <c r="G238" s="29"/>
      <c r="H238" s="29"/>
      <c r="I238" s="29"/>
      <c r="J238" s="29"/>
      <c r="K238" s="29"/>
      <c r="L238" s="29"/>
      <c r="M238" s="29"/>
      <c r="N238" s="29"/>
      <c r="O238" s="29"/>
      <c r="P238" s="29"/>
      <c r="Q238" s="7"/>
      <c r="R238" s="22"/>
    </row>
    <row r="239" spans="1:18" s="28" customFormat="1">
      <c r="A239" s="29"/>
      <c r="B239" s="29"/>
      <c r="C239" s="29"/>
      <c r="D239" s="29"/>
      <c r="E239" s="29"/>
      <c r="F239" s="29"/>
      <c r="G239" s="29"/>
      <c r="H239" s="29"/>
      <c r="I239" s="29"/>
      <c r="J239" s="29"/>
      <c r="K239" s="29"/>
      <c r="L239" s="29"/>
      <c r="M239" s="29"/>
      <c r="N239" s="29"/>
      <c r="O239" s="29"/>
      <c r="P239" s="29"/>
      <c r="Q239" s="7"/>
      <c r="R239" s="22"/>
    </row>
    <row r="240" spans="1:18" s="28" customFormat="1">
      <c r="A240" s="29"/>
      <c r="B240" s="29"/>
      <c r="C240" s="29"/>
      <c r="D240" s="29"/>
      <c r="E240" s="29"/>
      <c r="F240" s="29"/>
      <c r="G240" s="29"/>
      <c r="H240" s="29"/>
      <c r="I240" s="29"/>
      <c r="J240" s="29"/>
      <c r="K240" s="29"/>
      <c r="L240" s="29"/>
      <c r="M240" s="29"/>
      <c r="N240" s="29"/>
      <c r="O240" s="29"/>
      <c r="P240" s="29"/>
      <c r="Q240" s="7"/>
      <c r="R240" s="22"/>
    </row>
    <row r="241" spans="1:18" s="28" customFormat="1">
      <c r="A241" s="29"/>
      <c r="B241" s="29"/>
      <c r="C241" s="29"/>
      <c r="D241" s="29"/>
      <c r="E241" s="29"/>
      <c r="F241" s="29"/>
      <c r="G241" s="29"/>
      <c r="H241" s="29"/>
      <c r="I241" s="29"/>
      <c r="J241" s="29"/>
      <c r="K241" s="29"/>
      <c r="L241" s="29"/>
      <c r="M241" s="29"/>
      <c r="N241" s="29"/>
      <c r="O241" s="29"/>
      <c r="P241" s="29"/>
      <c r="Q241" s="7"/>
      <c r="R241" s="22"/>
    </row>
    <row r="242" spans="1:18" s="28" customFormat="1">
      <c r="A242" s="29"/>
      <c r="B242" s="29"/>
      <c r="C242" s="29"/>
      <c r="D242" s="29"/>
      <c r="E242" s="29"/>
      <c r="F242" s="29"/>
      <c r="G242" s="29"/>
      <c r="H242" s="29"/>
      <c r="I242" s="29"/>
      <c r="J242" s="29"/>
      <c r="K242" s="29"/>
      <c r="L242" s="29"/>
      <c r="M242" s="29"/>
      <c r="N242" s="29"/>
      <c r="O242" s="29"/>
      <c r="P242" s="29"/>
      <c r="Q242" s="7"/>
      <c r="R242" s="22"/>
    </row>
    <row r="243" spans="1:18" s="28" customFormat="1">
      <c r="A243" s="29"/>
      <c r="B243" s="29"/>
      <c r="C243" s="29"/>
      <c r="D243" s="29"/>
      <c r="E243" s="29"/>
      <c r="F243" s="29"/>
      <c r="G243" s="29"/>
      <c r="H243" s="29"/>
      <c r="I243" s="29"/>
      <c r="J243" s="29"/>
      <c r="K243" s="29"/>
      <c r="L243" s="29"/>
      <c r="M243" s="29"/>
      <c r="N243" s="29"/>
      <c r="O243" s="29"/>
      <c r="P243" s="29"/>
      <c r="Q243" s="7"/>
      <c r="R243" s="22"/>
    </row>
    <row r="244" spans="1:18" s="28" customFormat="1">
      <c r="A244" s="29"/>
      <c r="B244" s="29"/>
      <c r="C244" s="29"/>
      <c r="D244" s="29"/>
      <c r="E244" s="29"/>
      <c r="F244" s="29"/>
      <c r="G244" s="29"/>
      <c r="H244" s="29"/>
      <c r="I244" s="29"/>
      <c r="J244" s="29"/>
      <c r="K244" s="29"/>
      <c r="L244" s="29"/>
      <c r="M244" s="29"/>
      <c r="N244" s="29"/>
      <c r="O244" s="29"/>
      <c r="P244" s="29"/>
      <c r="Q244" s="7"/>
      <c r="R244" s="22"/>
    </row>
    <row r="245" spans="1:18" s="28" customFormat="1">
      <c r="A245" s="29"/>
      <c r="B245" s="29"/>
      <c r="C245" s="29"/>
      <c r="D245" s="29"/>
      <c r="E245" s="29"/>
      <c r="F245" s="29"/>
      <c r="G245" s="29"/>
      <c r="H245" s="29"/>
      <c r="I245" s="29"/>
      <c r="J245" s="29"/>
      <c r="K245" s="29"/>
      <c r="L245" s="29"/>
      <c r="M245" s="29"/>
      <c r="N245" s="29"/>
      <c r="O245" s="29"/>
      <c r="P245" s="29"/>
      <c r="Q245" s="7"/>
      <c r="R245" s="22"/>
    </row>
    <row r="246" spans="1:18" s="28" customFormat="1">
      <c r="A246" s="29"/>
      <c r="B246" s="29"/>
      <c r="C246" s="29"/>
      <c r="D246" s="29"/>
      <c r="E246" s="29"/>
      <c r="F246" s="29"/>
      <c r="G246" s="29"/>
      <c r="H246" s="29"/>
      <c r="I246" s="29"/>
      <c r="J246" s="29"/>
      <c r="K246" s="29"/>
      <c r="L246" s="29"/>
      <c r="M246" s="29"/>
      <c r="N246" s="29"/>
      <c r="O246" s="29"/>
      <c r="P246" s="29"/>
      <c r="Q246" s="7"/>
      <c r="R246" s="22"/>
    </row>
    <row r="247" spans="1:18" s="28" customFormat="1">
      <c r="A247" s="29"/>
      <c r="B247" s="29"/>
      <c r="C247" s="29"/>
      <c r="D247" s="29"/>
      <c r="E247" s="29"/>
      <c r="F247" s="29"/>
      <c r="G247" s="29"/>
      <c r="H247" s="29"/>
      <c r="I247" s="29"/>
      <c r="J247" s="29"/>
      <c r="K247" s="29"/>
      <c r="L247" s="29"/>
      <c r="M247" s="29"/>
      <c r="N247" s="29"/>
      <c r="O247" s="29"/>
      <c r="P247" s="29"/>
      <c r="Q247" s="7"/>
      <c r="R247" s="22"/>
    </row>
    <row r="248" spans="1:18" s="28" customFormat="1">
      <c r="A248" s="29"/>
      <c r="B248" s="29"/>
      <c r="C248" s="29"/>
      <c r="D248" s="29"/>
      <c r="E248" s="29"/>
      <c r="F248" s="29"/>
      <c r="G248" s="29"/>
      <c r="H248" s="29"/>
      <c r="I248" s="29"/>
      <c r="J248" s="29"/>
      <c r="K248" s="29"/>
      <c r="L248" s="29"/>
      <c r="M248" s="29"/>
      <c r="N248" s="29"/>
      <c r="O248" s="29"/>
      <c r="P248" s="29"/>
      <c r="Q248" s="7"/>
      <c r="R248" s="22"/>
    </row>
    <row r="249" spans="1:18" s="28" customFormat="1">
      <c r="A249" s="29"/>
      <c r="B249" s="29"/>
      <c r="C249" s="29"/>
      <c r="D249" s="29"/>
      <c r="E249" s="29"/>
      <c r="F249" s="29"/>
      <c r="G249" s="29"/>
      <c r="H249" s="29"/>
      <c r="I249" s="29"/>
      <c r="J249" s="29"/>
      <c r="K249" s="29"/>
      <c r="L249" s="29"/>
      <c r="M249" s="29"/>
      <c r="N249" s="29"/>
      <c r="O249" s="29"/>
      <c r="P249" s="29"/>
      <c r="Q249" s="7"/>
      <c r="R249" s="22"/>
    </row>
    <row r="250" spans="1:18" s="28" customFormat="1">
      <c r="A250" s="29"/>
      <c r="B250" s="29"/>
      <c r="C250" s="29"/>
      <c r="D250" s="29"/>
      <c r="E250" s="29"/>
      <c r="F250" s="29"/>
      <c r="G250" s="29"/>
      <c r="H250" s="29"/>
      <c r="I250" s="29"/>
      <c r="J250" s="29"/>
      <c r="K250" s="29"/>
      <c r="L250" s="29"/>
      <c r="M250" s="29"/>
      <c r="N250" s="29"/>
      <c r="O250" s="29"/>
      <c r="P250" s="29"/>
      <c r="Q250" s="7"/>
      <c r="R250" s="22"/>
    </row>
    <row r="251" spans="1:18" s="28" customFormat="1">
      <c r="A251" s="29"/>
      <c r="B251" s="29"/>
      <c r="C251" s="29"/>
      <c r="D251" s="29"/>
      <c r="E251" s="29"/>
      <c r="F251" s="29"/>
      <c r="G251" s="29"/>
      <c r="H251" s="29"/>
      <c r="I251" s="29"/>
      <c r="J251" s="29"/>
      <c r="K251" s="29"/>
      <c r="L251" s="29"/>
      <c r="M251" s="29"/>
      <c r="N251" s="29"/>
      <c r="O251" s="29"/>
      <c r="P251" s="29"/>
      <c r="Q251" s="7"/>
      <c r="R251" s="22"/>
    </row>
    <row r="252" spans="1:18" s="28" customFormat="1">
      <c r="A252" s="29"/>
      <c r="B252" s="29"/>
      <c r="C252" s="29"/>
      <c r="D252" s="29"/>
      <c r="E252" s="29"/>
      <c r="F252" s="29"/>
      <c r="G252" s="29"/>
      <c r="H252" s="29"/>
      <c r="I252" s="29"/>
      <c r="J252" s="29"/>
      <c r="K252" s="29"/>
      <c r="L252" s="29"/>
      <c r="M252" s="29"/>
      <c r="N252" s="29"/>
      <c r="O252" s="29"/>
      <c r="P252" s="29"/>
      <c r="Q252" s="7"/>
      <c r="R252" s="22"/>
    </row>
    <row r="253" spans="1:18" s="28" customFormat="1">
      <c r="A253" s="29"/>
      <c r="B253" s="29"/>
      <c r="C253" s="29"/>
      <c r="D253" s="29"/>
      <c r="E253" s="29"/>
      <c r="F253" s="29"/>
      <c r="G253" s="29"/>
      <c r="H253" s="29"/>
      <c r="I253" s="29"/>
      <c r="J253" s="29"/>
      <c r="K253" s="29"/>
      <c r="L253" s="29"/>
      <c r="M253" s="29"/>
      <c r="N253" s="29"/>
      <c r="O253" s="29"/>
      <c r="P253" s="29"/>
      <c r="Q253" s="7"/>
      <c r="R253" s="22"/>
    </row>
    <row r="254" spans="1:18" s="28" customFormat="1">
      <c r="A254" s="29"/>
      <c r="B254" s="29"/>
      <c r="C254" s="29"/>
      <c r="D254" s="29"/>
      <c r="E254" s="29"/>
      <c r="F254" s="29"/>
      <c r="G254" s="29"/>
      <c r="H254" s="29"/>
      <c r="I254" s="29"/>
      <c r="J254" s="29"/>
      <c r="K254" s="29"/>
      <c r="L254" s="29"/>
      <c r="M254" s="29"/>
      <c r="N254" s="29"/>
      <c r="O254" s="29"/>
      <c r="P254" s="29"/>
      <c r="Q254" s="7"/>
      <c r="R254" s="22"/>
    </row>
    <row r="255" spans="1:18" s="28" customFormat="1">
      <c r="A255" s="29"/>
      <c r="B255" s="29"/>
      <c r="C255" s="29"/>
      <c r="D255" s="29"/>
      <c r="E255" s="29"/>
      <c r="F255" s="29"/>
      <c r="G255" s="29"/>
      <c r="H255" s="29"/>
      <c r="I255" s="29"/>
      <c r="J255" s="29"/>
      <c r="K255" s="29"/>
      <c r="L255" s="29"/>
      <c r="M255" s="29"/>
      <c r="N255" s="29"/>
      <c r="O255" s="29"/>
      <c r="P255" s="29"/>
      <c r="Q255" s="7"/>
      <c r="R255" s="22"/>
    </row>
    <row r="256" spans="1:18" s="28" customFormat="1">
      <c r="A256" s="29"/>
      <c r="B256" s="29"/>
      <c r="C256" s="29"/>
      <c r="D256" s="29"/>
      <c r="E256" s="29"/>
      <c r="F256" s="29"/>
      <c r="G256" s="29"/>
      <c r="H256" s="29"/>
      <c r="I256" s="29"/>
      <c r="J256" s="29"/>
      <c r="K256" s="29"/>
      <c r="L256" s="29"/>
      <c r="M256" s="29"/>
      <c r="N256" s="29"/>
      <c r="O256" s="29"/>
      <c r="P256" s="29"/>
      <c r="Q256" s="7"/>
      <c r="R256" s="22"/>
    </row>
    <row r="257" spans="1:18" s="28" customFormat="1">
      <c r="A257" s="29"/>
      <c r="B257" s="29"/>
      <c r="C257" s="29"/>
      <c r="D257" s="29"/>
      <c r="E257" s="29"/>
      <c r="F257" s="29"/>
      <c r="G257" s="29"/>
      <c r="H257" s="29"/>
      <c r="I257" s="29"/>
      <c r="J257" s="29"/>
      <c r="K257" s="29"/>
      <c r="L257" s="29"/>
      <c r="M257" s="29"/>
      <c r="N257" s="29"/>
      <c r="O257" s="29"/>
      <c r="P257" s="29"/>
      <c r="Q257" s="7"/>
      <c r="R257" s="22"/>
    </row>
    <row r="258" spans="1:18" s="28" customFormat="1">
      <c r="A258" s="29"/>
      <c r="B258" s="29"/>
      <c r="C258" s="29"/>
      <c r="D258" s="29"/>
      <c r="E258" s="29"/>
      <c r="F258" s="29"/>
      <c r="G258" s="29"/>
      <c r="H258" s="29"/>
      <c r="I258" s="29"/>
      <c r="J258" s="29"/>
      <c r="K258" s="29"/>
      <c r="L258" s="29"/>
      <c r="M258" s="29"/>
      <c r="N258" s="29"/>
      <c r="O258" s="29"/>
      <c r="P258" s="29"/>
      <c r="Q258" s="7"/>
      <c r="R258" s="22"/>
    </row>
    <row r="259" spans="1:18" s="28" customFormat="1">
      <c r="A259" s="29"/>
      <c r="B259" s="29"/>
      <c r="C259" s="29"/>
      <c r="D259" s="29"/>
      <c r="E259" s="29"/>
      <c r="F259" s="29"/>
      <c r="G259" s="29"/>
      <c r="H259" s="29"/>
      <c r="I259" s="29"/>
      <c r="J259" s="29"/>
      <c r="K259" s="29"/>
      <c r="L259" s="29"/>
      <c r="M259" s="29"/>
      <c r="N259" s="29"/>
      <c r="O259" s="29"/>
      <c r="P259" s="29"/>
      <c r="Q259" s="7"/>
      <c r="R259" s="22"/>
    </row>
    <row r="260" spans="1:18" s="28" customFormat="1">
      <c r="A260" s="29"/>
      <c r="B260" s="29"/>
      <c r="C260" s="29"/>
      <c r="D260" s="29"/>
      <c r="E260" s="29"/>
      <c r="F260" s="29"/>
      <c r="G260" s="29"/>
      <c r="H260" s="29"/>
      <c r="I260" s="29"/>
      <c r="J260" s="29"/>
      <c r="K260" s="29"/>
      <c r="L260" s="29"/>
      <c r="M260" s="29"/>
      <c r="N260" s="29"/>
      <c r="O260" s="29"/>
      <c r="P260" s="29"/>
      <c r="Q260" s="7"/>
      <c r="R260" s="22"/>
    </row>
    <row r="261" spans="1:18" s="28" customFormat="1">
      <c r="A261" s="29"/>
      <c r="B261" s="29"/>
      <c r="C261" s="29"/>
      <c r="D261" s="29"/>
      <c r="E261" s="29"/>
      <c r="F261" s="29"/>
      <c r="G261" s="29"/>
      <c r="H261" s="29"/>
      <c r="I261" s="29"/>
      <c r="J261" s="29"/>
      <c r="K261" s="29"/>
      <c r="L261" s="29"/>
      <c r="M261" s="29"/>
      <c r="N261" s="29"/>
      <c r="O261" s="29"/>
      <c r="P261" s="29"/>
      <c r="Q261" s="7"/>
      <c r="R261" s="22"/>
    </row>
    <row r="262" spans="1:18" s="28" customFormat="1">
      <c r="A262" s="29"/>
      <c r="B262" s="29"/>
      <c r="C262" s="29"/>
      <c r="D262" s="29"/>
      <c r="E262" s="29"/>
      <c r="F262" s="29"/>
      <c r="G262" s="29"/>
      <c r="H262" s="29"/>
      <c r="I262" s="29"/>
      <c r="J262" s="29"/>
      <c r="K262" s="29"/>
      <c r="L262" s="29"/>
      <c r="M262" s="29"/>
      <c r="N262" s="29"/>
      <c r="O262" s="29"/>
      <c r="P262" s="29"/>
      <c r="Q262" s="7"/>
      <c r="R262" s="22"/>
    </row>
    <row r="263" spans="1:18" s="28" customFormat="1">
      <c r="A263" s="29"/>
      <c r="B263" s="29"/>
      <c r="C263" s="29"/>
      <c r="D263" s="29"/>
      <c r="E263" s="29"/>
      <c r="F263" s="29"/>
      <c r="G263" s="29"/>
      <c r="H263" s="29"/>
      <c r="I263" s="29"/>
      <c r="J263" s="29"/>
      <c r="K263" s="29"/>
      <c r="L263" s="29"/>
      <c r="M263" s="29"/>
      <c r="N263" s="29"/>
      <c r="O263" s="29"/>
      <c r="P263" s="29"/>
      <c r="Q263" s="7"/>
      <c r="R263" s="22"/>
    </row>
    <row r="264" spans="1:18" s="28" customFormat="1">
      <c r="A264" s="29"/>
      <c r="B264" s="29"/>
      <c r="C264" s="29"/>
      <c r="D264" s="29"/>
      <c r="E264" s="29"/>
      <c r="F264" s="29"/>
      <c r="G264" s="29"/>
      <c r="H264" s="29"/>
      <c r="I264" s="29"/>
      <c r="J264" s="29"/>
      <c r="K264" s="29"/>
      <c r="L264" s="29"/>
      <c r="M264" s="29"/>
      <c r="N264" s="29"/>
      <c r="O264" s="29"/>
      <c r="P264" s="29"/>
      <c r="Q264" s="7"/>
      <c r="R264" s="22"/>
    </row>
    <row r="265" spans="1:18" s="28" customFormat="1">
      <c r="A265" s="29"/>
      <c r="B265" s="29"/>
      <c r="C265" s="29"/>
      <c r="D265" s="29"/>
      <c r="E265" s="29"/>
      <c r="F265" s="29"/>
      <c r="G265" s="29"/>
      <c r="H265" s="29"/>
      <c r="I265" s="29"/>
      <c r="J265" s="29"/>
      <c r="K265" s="29"/>
      <c r="L265" s="29"/>
      <c r="M265" s="29"/>
      <c r="N265" s="29"/>
      <c r="O265" s="29"/>
      <c r="P265" s="29"/>
      <c r="Q265" s="7"/>
      <c r="R265" s="22"/>
    </row>
    <row r="266" spans="1:18" s="28" customFormat="1">
      <c r="A266" s="29"/>
      <c r="B266" s="29"/>
      <c r="C266" s="29"/>
      <c r="D266" s="29"/>
      <c r="E266" s="29"/>
      <c r="F266" s="29"/>
      <c r="G266" s="29"/>
      <c r="H266" s="29"/>
      <c r="I266" s="29"/>
      <c r="J266" s="29"/>
      <c r="K266" s="29"/>
      <c r="L266" s="29"/>
      <c r="M266" s="29"/>
      <c r="N266" s="29"/>
      <c r="O266" s="29"/>
      <c r="P266" s="29"/>
      <c r="Q266" s="7"/>
      <c r="R266" s="22"/>
    </row>
    <row r="267" spans="1:18" s="28" customFormat="1">
      <c r="A267" s="29"/>
      <c r="B267" s="29"/>
      <c r="C267" s="29"/>
      <c r="D267" s="29"/>
      <c r="E267" s="29"/>
      <c r="F267" s="29"/>
      <c r="G267" s="29"/>
      <c r="H267" s="29"/>
      <c r="I267" s="29"/>
      <c r="J267" s="29"/>
      <c r="K267" s="29"/>
      <c r="L267" s="29"/>
      <c r="M267" s="29"/>
      <c r="N267" s="29"/>
      <c r="O267" s="29"/>
      <c r="P267" s="29"/>
      <c r="Q267" s="7"/>
      <c r="R267" s="22"/>
    </row>
    <row r="268" spans="1:18" s="28" customFormat="1">
      <c r="A268" s="29"/>
      <c r="B268" s="29"/>
      <c r="C268" s="29"/>
      <c r="D268" s="29"/>
      <c r="E268" s="29"/>
      <c r="F268" s="29"/>
      <c r="G268" s="29"/>
      <c r="H268" s="29"/>
      <c r="I268" s="29"/>
      <c r="J268" s="29"/>
      <c r="K268" s="29"/>
      <c r="L268" s="29"/>
      <c r="M268" s="29"/>
      <c r="N268" s="29"/>
      <c r="O268" s="29"/>
      <c r="P268" s="29"/>
      <c r="Q268" s="7"/>
      <c r="R268" s="22"/>
    </row>
    <row r="269" spans="1:18" s="28" customFormat="1">
      <c r="A269" s="29"/>
      <c r="B269" s="29"/>
      <c r="C269" s="29"/>
      <c r="D269" s="29"/>
      <c r="E269" s="29"/>
      <c r="F269" s="29"/>
      <c r="G269" s="29"/>
      <c r="H269" s="29"/>
      <c r="I269" s="29"/>
      <c r="J269" s="29"/>
      <c r="K269" s="29"/>
      <c r="L269" s="29"/>
      <c r="M269" s="29"/>
      <c r="N269" s="29"/>
      <c r="O269" s="29"/>
      <c r="P269" s="29"/>
      <c r="Q269" s="7"/>
      <c r="R269" s="22"/>
    </row>
    <row r="270" spans="1:18" s="28" customFormat="1">
      <c r="A270" s="29"/>
      <c r="B270" s="29"/>
      <c r="C270" s="29"/>
      <c r="D270" s="29"/>
      <c r="E270" s="29"/>
      <c r="F270" s="29"/>
      <c r="G270" s="29"/>
      <c r="H270" s="29"/>
      <c r="I270" s="29"/>
      <c r="J270" s="29"/>
      <c r="K270" s="29"/>
      <c r="L270" s="29"/>
      <c r="M270" s="29"/>
      <c r="N270" s="29"/>
      <c r="O270" s="29"/>
      <c r="P270" s="29"/>
      <c r="Q270" s="7"/>
      <c r="R270" s="22"/>
    </row>
    <row r="271" spans="1:18" s="28" customFormat="1">
      <c r="A271" s="29"/>
      <c r="B271" s="29"/>
      <c r="C271" s="29"/>
      <c r="D271" s="29"/>
      <c r="E271" s="29"/>
      <c r="F271" s="29"/>
      <c r="G271" s="29"/>
      <c r="H271" s="29"/>
      <c r="I271" s="29"/>
      <c r="J271" s="29"/>
      <c r="K271" s="29"/>
      <c r="L271" s="29"/>
      <c r="M271" s="29"/>
      <c r="N271" s="29"/>
      <c r="O271" s="29"/>
      <c r="P271" s="29"/>
      <c r="Q271" s="7"/>
      <c r="R271" s="22"/>
    </row>
    <row r="272" spans="1:18" s="28" customFormat="1">
      <c r="A272" s="29"/>
      <c r="B272" s="29"/>
      <c r="C272" s="29"/>
      <c r="D272" s="29"/>
      <c r="E272" s="29"/>
      <c r="F272" s="29"/>
      <c r="G272" s="29"/>
      <c r="H272" s="29"/>
      <c r="I272" s="29"/>
      <c r="J272" s="29"/>
      <c r="K272" s="29"/>
      <c r="L272" s="29"/>
      <c r="M272" s="29"/>
      <c r="N272" s="29"/>
      <c r="O272" s="29"/>
      <c r="P272" s="29"/>
      <c r="Q272" s="7"/>
      <c r="R272" s="22"/>
    </row>
    <row r="273" spans="1:18" s="28" customFormat="1">
      <c r="A273" s="29"/>
      <c r="B273" s="29"/>
      <c r="C273" s="29"/>
      <c r="D273" s="29"/>
      <c r="E273" s="29"/>
      <c r="F273" s="29"/>
      <c r="G273" s="29"/>
      <c r="H273" s="29"/>
      <c r="I273" s="29"/>
      <c r="J273" s="29"/>
      <c r="K273" s="29"/>
      <c r="L273" s="29"/>
      <c r="M273" s="29"/>
      <c r="N273" s="29"/>
      <c r="O273" s="29"/>
      <c r="P273" s="29"/>
      <c r="Q273" s="7"/>
      <c r="R273" s="22"/>
    </row>
    <row r="274" spans="1:18" s="28" customFormat="1">
      <c r="A274" s="29"/>
      <c r="B274" s="29"/>
      <c r="C274" s="29"/>
      <c r="D274" s="29"/>
      <c r="E274" s="29"/>
      <c r="F274" s="29"/>
      <c r="G274" s="29"/>
      <c r="H274" s="29"/>
      <c r="I274" s="29"/>
      <c r="J274" s="29"/>
      <c r="K274" s="29"/>
      <c r="L274" s="29"/>
      <c r="M274" s="29"/>
      <c r="N274" s="29"/>
      <c r="O274" s="29"/>
      <c r="P274" s="29"/>
      <c r="Q274" s="7"/>
      <c r="R274" s="22"/>
    </row>
    <row r="275" spans="1:18" s="28" customFormat="1">
      <c r="A275" s="29"/>
      <c r="B275" s="29"/>
      <c r="C275" s="29"/>
      <c r="D275" s="29"/>
      <c r="E275" s="29"/>
      <c r="F275" s="29"/>
      <c r="G275" s="29"/>
      <c r="H275" s="29"/>
      <c r="I275" s="29"/>
      <c r="J275" s="29"/>
      <c r="K275" s="29"/>
      <c r="L275" s="29"/>
      <c r="M275" s="29"/>
      <c r="N275" s="29"/>
      <c r="O275" s="29"/>
      <c r="P275" s="29"/>
      <c r="Q275" s="7"/>
      <c r="R275" s="22"/>
    </row>
    <row r="276" spans="1:18" s="28" customFormat="1">
      <c r="A276" s="29"/>
      <c r="B276" s="29"/>
      <c r="C276" s="29"/>
      <c r="D276" s="29"/>
      <c r="E276" s="29"/>
      <c r="F276" s="29"/>
      <c r="G276" s="29"/>
      <c r="H276" s="29"/>
      <c r="I276" s="29"/>
      <c r="J276" s="29"/>
      <c r="K276" s="29"/>
      <c r="L276" s="29"/>
      <c r="M276" s="29"/>
      <c r="N276" s="29"/>
      <c r="O276" s="29"/>
      <c r="P276" s="29"/>
      <c r="Q276" s="7"/>
      <c r="R276" s="22"/>
    </row>
    <row r="277" spans="1:18" s="28" customFormat="1">
      <c r="A277" s="29"/>
      <c r="B277" s="29"/>
      <c r="C277" s="29"/>
      <c r="D277" s="29"/>
      <c r="E277" s="29"/>
      <c r="F277" s="29"/>
      <c r="G277" s="29"/>
      <c r="H277" s="29"/>
      <c r="I277" s="29"/>
      <c r="J277" s="29"/>
      <c r="K277" s="29"/>
      <c r="L277" s="29"/>
      <c r="M277" s="29"/>
      <c r="N277" s="29"/>
      <c r="O277" s="29"/>
      <c r="P277" s="29"/>
      <c r="Q277" s="7"/>
      <c r="R277" s="22"/>
    </row>
    <row r="278" spans="1:18" s="28" customFormat="1">
      <c r="A278" s="29"/>
      <c r="B278" s="29"/>
      <c r="C278" s="29"/>
      <c r="D278" s="29"/>
      <c r="E278" s="29"/>
      <c r="F278" s="29"/>
      <c r="G278" s="29"/>
      <c r="H278" s="29"/>
      <c r="I278" s="29"/>
      <c r="J278" s="29"/>
      <c r="K278" s="29"/>
      <c r="L278" s="29"/>
      <c r="M278" s="29"/>
      <c r="N278" s="29"/>
      <c r="O278" s="29"/>
      <c r="P278" s="29"/>
      <c r="Q278" s="7"/>
      <c r="R278" s="22"/>
    </row>
    <row r="279" spans="1:18" s="28" customFormat="1">
      <c r="A279" s="29"/>
      <c r="B279" s="29"/>
      <c r="C279" s="29"/>
      <c r="D279" s="29"/>
      <c r="E279" s="29"/>
      <c r="F279" s="29"/>
      <c r="G279" s="29"/>
      <c r="H279" s="29"/>
      <c r="I279" s="29"/>
      <c r="J279" s="29"/>
      <c r="K279" s="29"/>
      <c r="L279" s="29"/>
      <c r="M279" s="29"/>
      <c r="N279" s="29"/>
      <c r="O279" s="29"/>
      <c r="P279" s="29"/>
      <c r="Q279" s="7"/>
      <c r="R279" s="22"/>
    </row>
    <row r="280" spans="1:18" s="28" customFormat="1">
      <c r="A280" s="29"/>
      <c r="B280" s="29"/>
      <c r="C280" s="29"/>
      <c r="D280" s="29"/>
      <c r="E280" s="29"/>
      <c r="F280" s="29"/>
      <c r="G280" s="29"/>
      <c r="H280" s="29"/>
      <c r="I280" s="29"/>
      <c r="J280" s="29"/>
      <c r="K280" s="29"/>
      <c r="L280" s="29"/>
      <c r="M280" s="29"/>
      <c r="N280" s="29"/>
      <c r="O280" s="29"/>
      <c r="P280" s="29"/>
      <c r="Q280" s="7"/>
      <c r="R280" s="22"/>
    </row>
    <row r="281" spans="1:18" s="28" customFormat="1">
      <c r="A281" s="29"/>
      <c r="B281" s="29"/>
      <c r="C281" s="29"/>
      <c r="D281" s="29"/>
      <c r="E281" s="29"/>
      <c r="F281" s="29"/>
      <c r="G281" s="29"/>
      <c r="H281" s="29"/>
      <c r="I281" s="29"/>
      <c r="J281" s="29"/>
      <c r="K281" s="29"/>
      <c r="L281" s="29"/>
      <c r="M281" s="29"/>
      <c r="N281" s="29"/>
      <c r="O281" s="29"/>
      <c r="P281" s="29"/>
      <c r="Q281" s="7"/>
      <c r="R281" s="22"/>
    </row>
    <row r="282" spans="1:18" s="28" customFormat="1">
      <c r="A282" s="29"/>
      <c r="B282" s="29"/>
      <c r="C282" s="29"/>
      <c r="D282" s="29"/>
      <c r="E282" s="29"/>
      <c r="F282" s="29"/>
      <c r="G282" s="29"/>
      <c r="H282" s="29"/>
      <c r="I282" s="29"/>
      <c r="J282" s="29"/>
      <c r="K282" s="29"/>
      <c r="L282" s="29"/>
      <c r="M282" s="29"/>
      <c r="N282" s="29"/>
      <c r="O282" s="29"/>
      <c r="P282" s="29"/>
      <c r="Q282" s="7"/>
      <c r="R282" s="22"/>
    </row>
    <row r="283" spans="1:18" s="28" customFormat="1">
      <c r="A283" s="29"/>
      <c r="B283" s="29"/>
      <c r="C283" s="29"/>
      <c r="D283" s="29"/>
      <c r="E283" s="29"/>
      <c r="F283" s="29"/>
      <c r="G283" s="29"/>
      <c r="H283" s="29"/>
      <c r="I283" s="29"/>
      <c r="J283" s="29"/>
      <c r="K283" s="29"/>
      <c r="L283" s="29"/>
      <c r="M283" s="29"/>
      <c r="N283" s="29"/>
      <c r="O283" s="29"/>
      <c r="P283" s="29"/>
      <c r="Q283" s="7"/>
      <c r="R283" s="22"/>
    </row>
    <row r="284" spans="1:18" s="28" customFormat="1">
      <c r="A284" s="29"/>
      <c r="B284" s="29"/>
      <c r="C284" s="29"/>
      <c r="D284" s="29"/>
      <c r="E284" s="29"/>
      <c r="F284" s="29"/>
      <c r="G284" s="29"/>
      <c r="H284" s="29"/>
      <c r="I284" s="29"/>
      <c r="J284" s="29"/>
      <c r="K284" s="29"/>
      <c r="L284" s="29"/>
      <c r="M284" s="29"/>
      <c r="N284" s="29"/>
      <c r="O284" s="29"/>
      <c r="P284" s="29"/>
      <c r="Q284" s="7"/>
      <c r="R284" s="22"/>
    </row>
    <row r="285" spans="1:18" s="28" customFormat="1">
      <c r="A285" s="29"/>
      <c r="B285" s="29"/>
      <c r="C285" s="29"/>
      <c r="D285" s="29"/>
      <c r="E285" s="29"/>
      <c r="F285" s="29"/>
      <c r="G285" s="29"/>
      <c r="H285" s="29"/>
      <c r="I285" s="29"/>
      <c r="J285" s="29"/>
      <c r="K285" s="29"/>
      <c r="L285" s="29"/>
      <c r="M285" s="29"/>
      <c r="N285" s="29"/>
      <c r="O285" s="29"/>
      <c r="P285" s="29"/>
      <c r="Q285" s="7"/>
      <c r="R285" s="22"/>
    </row>
    <row r="286" spans="1:18" s="28" customFormat="1">
      <c r="A286" s="29"/>
      <c r="B286" s="29"/>
      <c r="C286" s="29"/>
      <c r="D286" s="29"/>
      <c r="E286" s="29"/>
      <c r="F286" s="29"/>
      <c r="G286" s="29"/>
      <c r="H286" s="29"/>
      <c r="I286" s="29"/>
      <c r="J286" s="29"/>
      <c r="K286" s="29"/>
      <c r="L286" s="29"/>
      <c r="M286" s="29"/>
      <c r="N286" s="29"/>
      <c r="O286" s="29"/>
      <c r="P286" s="29"/>
      <c r="Q286" s="7"/>
      <c r="R286" s="22"/>
    </row>
    <row r="287" spans="1:18" s="28" customFormat="1">
      <c r="A287" s="29"/>
      <c r="B287" s="29"/>
      <c r="C287" s="29"/>
      <c r="D287" s="29"/>
      <c r="E287" s="29"/>
      <c r="F287" s="29"/>
      <c r="G287" s="29"/>
      <c r="H287" s="29"/>
      <c r="I287" s="29"/>
      <c r="J287" s="29"/>
      <c r="K287" s="29"/>
      <c r="L287" s="29"/>
      <c r="M287" s="29"/>
      <c r="N287" s="29"/>
      <c r="O287" s="29"/>
      <c r="P287" s="29"/>
      <c r="Q287" s="7"/>
      <c r="R287" s="22"/>
    </row>
    <row r="288" spans="1:18" s="28" customFormat="1">
      <c r="A288" s="29"/>
      <c r="B288" s="29"/>
      <c r="C288" s="29"/>
      <c r="D288" s="29"/>
      <c r="E288" s="29"/>
      <c r="F288" s="29"/>
      <c r="G288" s="29"/>
      <c r="H288" s="29"/>
      <c r="I288" s="29"/>
      <c r="J288" s="29"/>
      <c r="K288" s="29"/>
      <c r="L288" s="29"/>
      <c r="M288" s="29"/>
      <c r="N288" s="29"/>
      <c r="O288" s="29"/>
      <c r="P288" s="29"/>
      <c r="Q288" s="7"/>
      <c r="R288" s="22"/>
    </row>
    <row r="289" spans="1:18" s="28" customFormat="1">
      <c r="A289" s="29"/>
      <c r="B289" s="29"/>
      <c r="C289" s="29"/>
      <c r="D289" s="29"/>
      <c r="E289" s="29"/>
      <c r="F289" s="29"/>
      <c r="G289" s="29"/>
      <c r="H289" s="29"/>
      <c r="I289" s="29"/>
      <c r="J289" s="29"/>
      <c r="K289" s="29"/>
      <c r="L289" s="29"/>
      <c r="M289" s="29"/>
      <c r="N289" s="29"/>
      <c r="O289" s="29"/>
      <c r="P289" s="29"/>
      <c r="Q289" s="7"/>
      <c r="R289" s="22"/>
    </row>
    <row r="290" spans="1:18" s="28" customFormat="1">
      <c r="A290" s="29"/>
      <c r="B290" s="29"/>
      <c r="C290" s="29"/>
      <c r="D290" s="29"/>
      <c r="E290" s="29"/>
      <c r="F290" s="29"/>
      <c r="G290" s="29"/>
      <c r="H290" s="29"/>
      <c r="I290" s="29"/>
      <c r="J290" s="29"/>
      <c r="K290" s="29"/>
      <c r="L290" s="29"/>
      <c r="M290" s="29"/>
      <c r="N290" s="29"/>
      <c r="O290" s="29"/>
      <c r="P290" s="29"/>
      <c r="Q290" s="7"/>
      <c r="R290" s="22"/>
    </row>
    <row r="291" spans="1:18" s="28" customFormat="1">
      <c r="A291" s="29"/>
      <c r="B291" s="29"/>
      <c r="C291" s="29"/>
      <c r="D291" s="29"/>
      <c r="E291" s="29"/>
      <c r="F291" s="29"/>
      <c r="G291" s="29"/>
      <c r="H291" s="29"/>
      <c r="I291" s="29"/>
      <c r="J291" s="29"/>
      <c r="K291" s="29"/>
      <c r="L291" s="29"/>
      <c r="M291" s="29"/>
      <c r="N291" s="29"/>
      <c r="O291" s="29"/>
      <c r="P291" s="29"/>
      <c r="Q291" s="7"/>
      <c r="R291" s="22"/>
    </row>
    <row r="292" spans="1:18" s="28" customFormat="1">
      <c r="A292" s="29"/>
      <c r="B292" s="29"/>
      <c r="C292" s="29"/>
      <c r="D292" s="29"/>
      <c r="E292" s="29"/>
      <c r="F292" s="29"/>
      <c r="G292" s="29"/>
      <c r="H292" s="29"/>
      <c r="I292" s="29"/>
      <c r="J292" s="29"/>
      <c r="K292" s="29"/>
      <c r="L292" s="29"/>
      <c r="M292" s="29"/>
      <c r="N292" s="29"/>
      <c r="O292" s="29"/>
      <c r="P292" s="29"/>
      <c r="Q292" s="7"/>
      <c r="R292" s="22"/>
    </row>
    <row r="293" spans="1:18" s="28" customFormat="1">
      <c r="A293" s="29"/>
      <c r="B293" s="29"/>
      <c r="C293" s="29"/>
      <c r="D293" s="29"/>
      <c r="E293" s="29"/>
      <c r="F293" s="29"/>
      <c r="G293" s="29"/>
      <c r="H293" s="29"/>
      <c r="I293" s="29"/>
      <c r="J293" s="29"/>
      <c r="K293" s="29"/>
      <c r="L293" s="29"/>
      <c r="M293" s="29"/>
      <c r="N293" s="29"/>
      <c r="O293" s="29"/>
      <c r="P293" s="29"/>
      <c r="Q293" s="7"/>
      <c r="R293" s="22"/>
    </row>
    <row r="294" spans="1:18" s="28" customFormat="1">
      <c r="A294" s="29"/>
      <c r="B294" s="29"/>
      <c r="C294" s="29"/>
      <c r="D294" s="29"/>
      <c r="E294" s="29"/>
      <c r="F294" s="29"/>
      <c r="G294" s="29"/>
      <c r="H294" s="29"/>
      <c r="I294" s="29"/>
      <c r="J294" s="29"/>
      <c r="K294" s="29"/>
      <c r="L294" s="29"/>
      <c r="M294" s="29"/>
      <c r="N294" s="29"/>
      <c r="O294" s="29"/>
      <c r="P294" s="29"/>
      <c r="Q294" s="7"/>
      <c r="R294" s="22"/>
    </row>
    <row r="295" spans="1:18" s="28" customFormat="1">
      <c r="A295" s="29"/>
      <c r="B295" s="29"/>
      <c r="C295" s="29"/>
      <c r="D295" s="29"/>
      <c r="E295" s="29"/>
      <c r="F295" s="29"/>
      <c r="G295" s="29"/>
      <c r="H295" s="29"/>
      <c r="I295" s="29"/>
      <c r="J295" s="29"/>
      <c r="K295" s="29"/>
      <c r="L295" s="29"/>
      <c r="M295" s="29"/>
      <c r="N295" s="29"/>
      <c r="O295" s="29"/>
      <c r="P295" s="29"/>
      <c r="Q295" s="7"/>
      <c r="R295" s="22"/>
    </row>
    <row r="296" spans="1:18" s="28" customFormat="1">
      <c r="A296" s="29"/>
      <c r="B296" s="29"/>
      <c r="C296" s="29"/>
      <c r="D296" s="29"/>
      <c r="E296" s="29"/>
      <c r="F296" s="29"/>
      <c r="G296" s="29"/>
      <c r="H296" s="29"/>
      <c r="I296" s="29"/>
      <c r="J296" s="29"/>
      <c r="K296" s="29"/>
      <c r="L296" s="29"/>
      <c r="M296" s="29"/>
      <c r="N296" s="29"/>
      <c r="O296" s="29"/>
      <c r="P296" s="29"/>
      <c r="Q296" s="7"/>
      <c r="R296" s="22"/>
    </row>
    <row r="297" spans="1:18" s="28" customFormat="1">
      <c r="A297" s="29"/>
      <c r="B297" s="29"/>
      <c r="C297" s="29"/>
      <c r="D297" s="29"/>
      <c r="E297" s="29"/>
      <c r="F297" s="29"/>
      <c r="G297" s="29"/>
      <c r="H297" s="29"/>
      <c r="I297" s="29"/>
      <c r="J297" s="29"/>
      <c r="K297" s="29"/>
      <c r="L297" s="29"/>
      <c r="M297" s="29"/>
      <c r="N297" s="29"/>
      <c r="O297" s="29"/>
      <c r="P297" s="29"/>
      <c r="Q297" s="7"/>
      <c r="R297" s="22"/>
    </row>
    <row r="298" spans="1:18" s="28" customFormat="1">
      <c r="A298" s="29"/>
      <c r="B298" s="29"/>
      <c r="C298" s="29"/>
      <c r="D298" s="29"/>
      <c r="E298" s="29"/>
      <c r="F298" s="29"/>
      <c r="G298" s="29"/>
      <c r="H298" s="29"/>
      <c r="I298" s="29"/>
      <c r="J298" s="29"/>
      <c r="K298" s="29"/>
      <c r="L298" s="29"/>
      <c r="M298" s="29"/>
      <c r="N298" s="29"/>
      <c r="O298" s="29"/>
      <c r="P298" s="29"/>
      <c r="Q298" s="7"/>
      <c r="R298" s="22"/>
    </row>
    <row r="299" spans="1:18" s="28" customFormat="1">
      <c r="A299" s="29"/>
      <c r="B299" s="29"/>
      <c r="C299" s="29"/>
      <c r="D299" s="29"/>
      <c r="E299" s="29"/>
      <c r="F299" s="29"/>
      <c r="G299" s="29"/>
      <c r="H299" s="29"/>
      <c r="I299" s="29"/>
      <c r="J299" s="29"/>
      <c r="K299" s="29"/>
      <c r="L299" s="29"/>
      <c r="M299" s="29"/>
      <c r="N299" s="29"/>
      <c r="O299" s="29"/>
      <c r="P299" s="29"/>
      <c r="Q299" s="7"/>
      <c r="R299" s="22"/>
    </row>
    <row r="300" spans="1:18" s="28" customFormat="1">
      <c r="A300" s="29"/>
      <c r="B300" s="29"/>
      <c r="C300" s="29"/>
      <c r="D300" s="29"/>
      <c r="E300" s="29"/>
      <c r="F300" s="29"/>
      <c r="G300" s="29"/>
      <c r="H300" s="29"/>
      <c r="I300" s="29"/>
      <c r="J300" s="29"/>
      <c r="K300" s="29"/>
      <c r="L300" s="29"/>
      <c r="M300" s="29"/>
      <c r="N300" s="29"/>
      <c r="O300" s="29"/>
      <c r="P300" s="29"/>
      <c r="Q300" s="7"/>
      <c r="R300" s="22"/>
    </row>
    <row r="301" spans="1:18" s="28" customFormat="1">
      <c r="A301" s="29"/>
      <c r="B301" s="29"/>
      <c r="C301" s="29"/>
      <c r="D301" s="29"/>
      <c r="E301" s="29"/>
      <c r="F301" s="29"/>
      <c r="G301" s="29"/>
      <c r="H301" s="29"/>
      <c r="I301" s="29"/>
      <c r="J301" s="29"/>
      <c r="K301" s="29"/>
      <c r="L301" s="29"/>
      <c r="M301" s="29"/>
      <c r="N301" s="29"/>
      <c r="O301" s="29"/>
      <c r="P301" s="29"/>
      <c r="Q301" s="7"/>
      <c r="R301" s="22"/>
    </row>
    <row r="302" spans="1:18" s="28" customFormat="1">
      <c r="A302" s="29"/>
      <c r="B302" s="29"/>
      <c r="C302" s="29"/>
      <c r="D302" s="29"/>
      <c r="E302" s="29"/>
      <c r="F302" s="29"/>
      <c r="G302" s="29"/>
      <c r="H302" s="29"/>
      <c r="I302" s="29"/>
      <c r="J302" s="29"/>
      <c r="K302" s="29"/>
      <c r="L302" s="29"/>
      <c r="M302" s="29"/>
      <c r="N302" s="29"/>
      <c r="O302" s="29"/>
      <c r="P302" s="29"/>
      <c r="Q302" s="7"/>
      <c r="R302" s="22"/>
    </row>
    <row r="303" spans="1:18" s="28" customFormat="1">
      <c r="A303" s="29"/>
      <c r="B303" s="29"/>
      <c r="C303" s="29"/>
      <c r="D303" s="29"/>
      <c r="E303" s="29"/>
      <c r="F303" s="29"/>
      <c r="G303" s="29"/>
      <c r="H303" s="29"/>
      <c r="I303" s="29"/>
      <c r="J303" s="29"/>
      <c r="K303" s="29"/>
      <c r="L303" s="29"/>
      <c r="M303" s="29"/>
      <c r="N303" s="29"/>
      <c r="O303" s="29"/>
      <c r="P303" s="29"/>
      <c r="Q303" s="7"/>
      <c r="R303" s="22"/>
    </row>
    <row r="304" spans="1:18" s="28" customFormat="1">
      <c r="A304" s="29"/>
      <c r="B304" s="29"/>
      <c r="C304" s="29"/>
      <c r="D304" s="29"/>
      <c r="E304" s="29"/>
      <c r="F304" s="29"/>
      <c r="G304" s="29"/>
      <c r="H304" s="29"/>
      <c r="I304" s="29"/>
      <c r="J304" s="29"/>
      <c r="K304" s="29"/>
      <c r="L304" s="29"/>
      <c r="M304" s="29"/>
      <c r="N304" s="29"/>
      <c r="O304" s="29"/>
      <c r="P304" s="29"/>
      <c r="Q304" s="7"/>
      <c r="R304" s="22"/>
    </row>
    <row r="305" spans="1:18" s="28" customFormat="1">
      <c r="A305" s="29"/>
      <c r="B305" s="29"/>
      <c r="C305" s="29"/>
      <c r="D305" s="29"/>
      <c r="E305" s="29"/>
      <c r="F305" s="29"/>
      <c r="G305" s="29"/>
      <c r="H305" s="29"/>
      <c r="I305" s="29"/>
      <c r="J305" s="29"/>
      <c r="K305" s="29"/>
      <c r="L305" s="29"/>
      <c r="M305" s="29"/>
      <c r="N305" s="29"/>
      <c r="O305" s="29"/>
      <c r="P305" s="29"/>
      <c r="Q305" s="7"/>
      <c r="R305" s="22"/>
    </row>
    <row r="306" spans="1:18" s="28" customFormat="1">
      <c r="A306" s="29"/>
      <c r="B306" s="29"/>
      <c r="C306" s="29"/>
      <c r="D306" s="29"/>
      <c r="E306" s="29"/>
      <c r="F306" s="29"/>
      <c r="G306" s="29"/>
      <c r="H306" s="29"/>
      <c r="I306" s="29"/>
      <c r="J306" s="29"/>
      <c r="K306" s="29"/>
      <c r="L306" s="29"/>
      <c r="M306" s="29"/>
      <c r="N306" s="29"/>
      <c r="O306" s="29"/>
      <c r="P306" s="29"/>
      <c r="Q306" s="7"/>
      <c r="R306" s="22"/>
    </row>
    <row r="307" spans="1:18" s="28" customFormat="1">
      <c r="A307" s="29"/>
      <c r="B307" s="29"/>
      <c r="C307" s="29"/>
      <c r="D307" s="29"/>
      <c r="E307" s="29"/>
      <c r="F307" s="29"/>
      <c r="G307" s="29"/>
      <c r="H307" s="29"/>
      <c r="I307" s="29"/>
      <c r="J307" s="29"/>
      <c r="K307" s="29"/>
      <c r="L307" s="29"/>
      <c r="M307" s="29"/>
      <c r="N307" s="29"/>
      <c r="O307" s="29"/>
      <c r="P307" s="29"/>
      <c r="Q307" s="7"/>
      <c r="R307" s="22"/>
    </row>
    <row r="308" spans="1:18" s="28" customFormat="1">
      <c r="A308" s="29"/>
      <c r="B308" s="29"/>
      <c r="C308" s="29"/>
      <c r="D308" s="29"/>
      <c r="E308" s="29"/>
      <c r="F308" s="29"/>
      <c r="G308" s="29"/>
      <c r="H308" s="29"/>
      <c r="I308" s="29"/>
      <c r="J308" s="29"/>
      <c r="K308" s="29"/>
      <c r="L308" s="29"/>
      <c r="M308" s="29"/>
      <c r="N308" s="29"/>
      <c r="O308" s="29"/>
      <c r="P308" s="29"/>
      <c r="Q308" s="7"/>
      <c r="R308" s="22"/>
    </row>
    <row r="309" spans="1:18" s="28" customFormat="1">
      <c r="A309" s="29"/>
      <c r="B309" s="29"/>
      <c r="C309" s="29"/>
      <c r="D309" s="29"/>
      <c r="E309" s="29"/>
      <c r="F309" s="29"/>
      <c r="G309" s="29"/>
      <c r="H309" s="29"/>
      <c r="I309" s="29"/>
      <c r="J309" s="29"/>
      <c r="K309" s="29"/>
      <c r="L309" s="29"/>
      <c r="M309" s="29"/>
      <c r="N309" s="29"/>
      <c r="O309" s="29"/>
      <c r="P309" s="29"/>
      <c r="Q309" s="7"/>
      <c r="R309" s="22"/>
    </row>
    <row r="310" spans="1:18" s="28" customFormat="1">
      <c r="A310" s="29"/>
      <c r="B310" s="29"/>
      <c r="C310" s="29"/>
      <c r="D310" s="29"/>
      <c r="E310" s="29"/>
      <c r="F310" s="29"/>
      <c r="G310" s="29"/>
      <c r="H310" s="29"/>
      <c r="I310" s="29"/>
      <c r="J310" s="29"/>
      <c r="K310" s="29"/>
      <c r="L310" s="29"/>
      <c r="M310" s="29"/>
      <c r="N310" s="29"/>
      <c r="O310" s="29"/>
      <c r="P310" s="29"/>
      <c r="Q310" s="7"/>
      <c r="R310" s="22"/>
    </row>
    <row r="311" spans="1:18" s="28" customFormat="1">
      <c r="A311" s="29"/>
      <c r="B311" s="29"/>
      <c r="C311" s="29"/>
      <c r="D311" s="29"/>
      <c r="E311" s="29"/>
      <c r="F311" s="29"/>
      <c r="G311" s="29"/>
      <c r="H311" s="29"/>
      <c r="I311" s="29"/>
      <c r="J311" s="29"/>
      <c r="K311" s="29"/>
      <c r="L311" s="29"/>
      <c r="M311" s="29"/>
      <c r="N311" s="29"/>
      <c r="O311" s="29"/>
      <c r="P311" s="29"/>
      <c r="Q311" s="7"/>
      <c r="R311" s="22"/>
    </row>
    <row r="312" spans="1:18" s="28" customFormat="1">
      <c r="A312" s="29"/>
      <c r="B312" s="29"/>
      <c r="C312" s="29"/>
      <c r="D312" s="29"/>
      <c r="E312" s="29"/>
      <c r="F312" s="29"/>
      <c r="G312" s="29"/>
      <c r="H312" s="29"/>
      <c r="I312" s="29"/>
      <c r="J312" s="29"/>
      <c r="K312" s="29"/>
      <c r="L312" s="29"/>
      <c r="M312" s="29"/>
      <c r="N312" s="29"/>
      <c r="O312" s="29"/>
      <c r="P312" s="29"/>
      <c r="Q312" s="7"/>
      <c r="R312" s="22"/>
    </row>
    <row r="313" spans="1:18" s="28" customFormat="1">
      <c r="A313" s="29"/>
      <c r="B313" s="29"/>
      <c r="C313" s="29"/>
      <c r="D313" s="29"/>
      <c r="E313" s="29"/>
      <c r="F313" s="29"/>
      <c r="G313" s="29"/>
      <c r="H313" s="29"/>
      <c r="I313" s="29"/>
      <c r="J313" s="29"/>
      <c r="K313" s="29"/>
      <c r="L313" s="29"/>
      <c r="M313" s="29"/>
      <c r="N313" s="29"/>
      <c r="O313" s="29"/>
      <c r="P313" s="29"/>
      <c r="Q313" s="7"/>
      <c r="R313" s="22"/>
    </row>
    <row r="314" spans="1:18" s="28" customFormat="1">
      <c r="A314" s="29"/>
      <c r="B314" s="29"/>
      <c r="C314" s="29"/>
      <c r="D314" s="29"/>
      <c r="E314" s="29"/>
      <c r="F314" s="29"/>
      <c r="G314" s="29"/>
      <c r="H314" s="29"/>
      <c r="I314" s="29"/>
      <c r="J314" s="29"/>
      <c r="K314" s="29"/>
      <c r="L314" s="29"/>
      <c r="M314" s="29"/>
      <c r="N314" s="29"/>
      <c r="O314" s="29"/>
      <c r="P314" s="29"/>
      <c r="Q314" s="7"/>
      <c r="R314" s="22"/>
    </row>
    <row r="315" spans="1:18" s="28" customFormat="1">
      <c r="A315" s="29"/>
      <c r="B315" s="29"/>
      <c r="C315" s="29"/>
      <c r="D315" s="29"/>
      <c r="E315" s="29"/>
      <c r="F315" s="29"/>
      <c r="G315" s="29"/>
      <c r="H315" s="29"/>
      <c r="I315" s="29"/>
      <c r="J315" s="29"/>
      <c r="K315" s="29"/>
      <c r="L315" s="29"/>
      <c r="M315" s="29"/>
      <c r="N315" s="29"/>
      <c r="O315" s="29"/>
      <c r="P315" s="29"/>
      <c r="Q315" s="7"/>
      <c r="R315" s="22"/>
    </row>
    <row r="316" spans="1:18" s="28" customFormat="1">
      <c r="A316" s="29"/>
      <c r="B316" s="29"/>
      <c r="C316" s="29"/>
      <c r="D316" s="29"/>
      <c r="E316" s="29"/>
      <c r="F316" s="29"/>
      <c r="G316" s="29"/>
      <c r="H316" s="29"/>
      <c r="I316" s="29"/>
      <c r="J316" s="29"/>
      <c r="K316" s="29"/>
      <c r="L316" s="29"/>
      <c r="M316" s="29"/>
      <c r="N316" s="29"/>
      <c r="O316" s="29"/>
      <c r="P316" s="29"/>
      <c r="Q316" s="7"/>
      <c r="R316" s="22"/>
    </row>
    <row r="317" spans="1:18" s="28" customFormat="1">
      <c r="A317" s="29"/>
      <c r="B317" s="29"/>
      <c r="C317" s="29"/>
      <c r="D317" s="29"/>
      <c r="E317" s="29"/>
      <c r="F317" s="29"/>
      <c r="G317" s="29"/>
      <c r="H317" s="29"/>
      <c r="I317" s="29"/>
      <c r="J317" s="29"/>
      <c r="K317" s="29"/>
      <c r="L317" s="29"/>
      <c r="M317" s="29"/>
      <c r="N317" s="29"/>
      <c r="O317" s="29"/>
      <c r="P317" s="29"/>
      <c r="Q317" s="7"/>
      <c r="R317" s="22"/>
    </row>
    <row r="318" spans="1:18" s="28" customFormat="1">
      <c r="A318" s="29"/>
      <c r="B318" s="29"/>
      <c r="C318" s="29"/>
      <c r="D318" s="29"/>
      <c r="E318" s="29"/>
      <c r="F318" s="29"/>
      <c r="G318" s="29"/>
      <c r="H318" s="29"/>
      <c r="I318" s="29"/>
      <c r="J318" s="29"/>
      <c r="K318" s="29"/>
      <c r="L318" s="29"/>
      <c r="M318" s="29"/>
      <c r="N318" s="29"/>
      <c r="O318" s="29"/>
      <c r="P318" s="29"/>
      <c r="Q318" s="7"/>
      <c r="R318" s="22"/>
    </row>
    <row r="319" spans="1:18" s="28" customFormat="1">
      <c r="A319" s="29"/>
      <c r="B319" s="29"/>
      <c r="C319" s="29"/>
      <c r="D319" s="29"/>
      <c r="E319" s="29"/>
      <c r="F319" s="29"/>
      <c r="G319" s="29"/>
      <c r="H319" s="29"/>
      <c r="I319" s="29"/>
      <c r="J319" s="29"/>
      <c r="K319" s="29"/>
      <c r="L319" s="29"/>
      <c r="M319" s="29"/>
      <c r="N319" s="29"/>
      <c r="O319" s="29"/>
      <c r="P319" s="29"/>
      <c r="Q319" s="7"/>
      <c r="R319" s="22"/>
    </row>
    <row r="320" spans="1:18" s="28" customFormat="1">
      <c r="A320" s="29"/>
      <c r="B320" s="29"/>
      <c r="C320" s="29"/>
      <c r="D320" s="29"/>
      <c r="E320" s="29"/>
      <c r="F320" s="29"/>
      <c r="G320" s="29"/>
      <c r="H320" s="29"/>
      <c r="I320" s="29"/>
      <c r="J320" s="29"/>
      <c r="K320" s="29"/>
      <c r="L320" s="29"/>
      <c r="M320" s="29"/>
      <c r="N320" s="29"/>
      <c r="O320" s="29"/>
      <c r="P320" s="29"/>
      <c r="Q320" s="7"/>
      <c r="R320" s="22"/>
    </row>
    <row r="321" spans="1:18" s="28" customFormat="1">
      <c r="A321" s="29"/>
      <c r="B321" s="29"/>
      <c r="C321" s="29"/>
      <c r="D321" s="29"/>
      <c r="E321" s="29"/>
      <c r="F321" s="29"/>
      <c r="G321" s="29"/>
      <c r="H321" s="29"/>
      <c r="I321" s="29"/>
      <c r="J321" s="29"/>
      <c r="K321" s="29"/>
      <c r="L321" s="29"/>
      <c r="M321" s="29"/>
      <c r="N321" s="29"/>
      <c r="O321" s="29"/>
      <c r="P321" s="29"/>
      <c r="Q321" s="7"/>
      <c r="R321" s="22"/>
    </row>
    <row r="322" spans="1:18" s="28" customFormat="1">
      <c r="A322" s="29"/>
      <c r="B322" s="29"/>
      <c r="C322" s="29"/>
      <c r="D322" s="29"/>
      <c r="E322" s="29"/>
      <c r="F322" s="29"/>
      <c r="G322" s="29"/>
      <c r="H322" s="29"/>
      <c r="I322" s="29"/>
      <c r="J322" s="29"/>
      <c r="K322" s="29"/>
      <c r="L322" s="29"/>
      <c r="M322" s="29"/>
      <c r="N322" s="29"/>
      <c r="O322" s="29"/>
      <c r="P322" s="29"/>
      <c r="Q322" s="7"/>
      <c r="R322" s="22"/>
    </row>
    <row r="323" spans="1:18" s="28" customFormat="1">
      <c r="A323" s="29"/>
      <c r="B323" s="29"/>
      <c r="C323" s="29"/>
      <c r="D323" s="29"/>
      <c r="E323" s="29"/>
      <c r="F323" s="29"/>
      <c r="G323" s="29"/>
      <c r="H323" s="29"/>
      <c r="I323" s="29"/>
      <c r="J323" s="29"/>
      <c r="K323" s="29"/>
      <c r="L323" s="29"/>
      <c r="M323" s="29"/>
      <c r="N323" s="29"/>
      <c r="O323" s="29"/>
      <c r="P323" s="29"/>
      <c r="Q323" s="7"/>
      <c r="R323" s="22"/>
    </row>
    <row r="324" spans="1:18" s="28" customFormat="1">
      <c r="A324" s="29"/>
      <c r="B324" s="29"/>
      <c r="C324" s="29"/>
      <c r="D324" s="29"/>
      <c r="E324" s="29"/>
      <c r="F324" s="29"/>
      <c r="G324" s="29"/>
      <c r="H324" s="29"/>
      <c r="I324" s="29"/>
      <c r="J324" s="29"/>
      <c r="K324" s="29"/>
      <c r="L324" s="29"/>
      <c r="M324" s="29"/>
      <c r="N324" s="29"/>
      <c r="O324" s="29"/>
      <c r="P324" s="29"/>
      <c r="Q324" s="7"/>
      <c r="R324" s="22"/>
    </row>
    <row r="325" spans="1:18" s="28" customFormat="1">
      <c r="A325" s="29"/>
      <c r="B325" s="29"/>
      <c r="C325" s="29"/>
      <c r="D325" s="29"/>
      <c r="E325" s="29"/>
      <c r="F325" s="29"/>
      <c r="G325" s="29"/>
      <c r="H325" s="29"/>
      <c r="I325" s="29"/>
      <c r="J325" s="29"/>
      <c r="K325" s="29"/>
      <c r="L325" s="29"/>
      <c r="M325" s="29"/>
      <c r="N325" s="29"/>
      <c r="O325" s="29"/>
      <c r="P325" s="29"/>
      <c r="Q325" s="7"/>
      <c r="R325" s="22"/>
    </row>
    <row r="326" spans="1:18" s="28" customFormat="1">
      <c r="A326" s="29"/>
      <c r="B326" s="29"/>
      <c r="C326" s="29"/>
      <c r="D326" s="29"/>
      <c r="E326" s="29"/>
      <c r="F326" s="29"/>
      <c r="G326" s="29"/>
      <c r="H326" s="29"/>
      <c r="I326" s="29"/>
      <c r="J326" s="29"/>
      <c r="K326" s="29"/>
      <c r="L326" s="29"/>
      <c r="M326" s="29"/>
      <c r="N326" s="29"/>
      <c r="O326" s="29"/>
      <c r="P326" s="29"/>
      <c r="Q326" s="7"/>
      <c r="R326" s="22"/>
    </row>
  </sheetData>
  <sheetProtection algorithmName="SHA-512" hashValue="ebYr0emTrX/y9DltMZ6LedI3/r1XvdG+hC+EY25mt5rIFOX8pqC8VuyxyCA0Glq7yYQFuv9DHFA7Fac9SchtWA==" saltValue="ijRQ3mZ7TnEpfEuWcmA3cA==" spinCount="100000" sheet="1" objects="1" scenarios="1" selectLockedCells="1"/>
  <mergeCells count="42">
    <mergeCell ref="O45:P45"/>
    <mergeCell ref="B48:G49"/>
    <mergeCell ref="B51:G51"/>
    <mergeCell ref="O39:P39"/>
    <mergeCell ref="O40:P40"/>
    <mergeCell ref="O41:P41"/>
    <mergeCell ref="O42:P42"/>
    <mergeCell ref="O43:P43"/>
    <mergeCell ref="O44:P44"/>
    <mergeCell ref="O34:P34"/>
    <mergeCell ref="O35:P35"/>
    <mergeCell ref="O36:P36"/>
    <mergeCell ref="O37:P37"/>
    <mergeCell ref="O38:P38"/>
    <mergeCell ref="O25:P25"/>
    <mergeCell ref="O26:P26"/>
    <mergeCell ref="O27:P27"/>
    <mergeCell ref="O22:P22"/>
    <mergeCell ref="O23:P23"/>
    <mergeCell ref="O24:P24"/>
    <mergeCell ref="O19:P19"/>
    <mergeCell ref="O20:P20"/>
    <mergeCell ref="O21:P21"/>
    <mergeCell ref="D10:J10"/>
    <mergeCell ref="D11:J11"/>
    <mergeCell ref="D12:J12"/>
    <mergeCell ref="O16:P16"/>
    <mergeCell ref="O17:P17"/>
    <mergeCell ref="O18:P18"/>
    <mergeCell ref="D6:J6"/>
    <mergeCell ref="D7:J7"/>
    <mergeCell ref="L7:N7"/>
    <mergeCell ref="D8:J8"/>
    <mergeCell ref="D9:J9"/>
    <mergeCell ref="L9:P9"/>
    <mergeCell ref="D5:J5"/>
    <mergeCell ref="M5:P5"/>
    <mergeCell ref="D3:J3"/>
    <mergeCell ref="L3:M3"/>
    <mergeCell ref="S3:S4"/>
    <mergeCell ref="D4:J4"/>
    <mergeCell ref="L4:O4"/>
  </mergeCells>
  <conditionalFormatting sqref="P46:P48 O33:P33">
    <cfRule type="cellIs" dxfId="48" priority="8" stopIfTrue="1" operator="notEqual">
      <formula>""</formula>
    </cfRule>
  </conditionalFormatting>
  <conditionalFormatting sqref="F19:F31">
    <cfRule type="cellIs" dxfId="47" priority="9" stopIfTrue="1" operator="equal">
      <formula>0</formula>
    </cfRule>
    <cfRule type="cellIs" dxfId="46" priority="10" stopIfTrue="1" operator="notBetween">
      <formula>#REF!</formula>
      <formula>#REF!</formula>
    </cfRule>
  </conditionalFormatting>
  <conditionalFormatting sqref="L19:L30">
    <cfRule type="expression" dxfId="45" priority="11" stopIfTrue="1">
      <formula>AND(L19&gt;0,L19&lt;#REF!)</formula>
    </cfRule>
  </conditionalFormatting>
  <conditionalFormatting sqref="F37:F45">
    <cfRule type="cellIs" dxfId="44" priority="1" stopIfTrue="1" operator="equal">
      <formula>0</formula>
    </cfRule>
    <cfRule type="cellIs" dxfId="43" priority="2" stopIfTrue="1" operator="notBetween">
      <formula>#REF!</formula>
      <formula>#REF!</formula>
    </cfRule>
  </conditionalFormatting>
  <conditionalFormatting sqref="L37:L45">
    <cfRule type="expression" dxfId="42" priority="3" stopIfTrue="1">
      <formula>AND(L37&gt;0,L37&lt;#REF!)</formula>
    </cfRule>
  </conditionalFormatting>
  <dataValidations disablePrompts="1" count="2">
    <dataValidation operator="equal" allowBlank="1" showInputMessage="1" showErrorMessage="1" errorTitle="Dämmstärke" error="Wählen Sie aus der Liste eine mögliche Dämmstärke._x000a_Für andere Dämmstärken wenden Sie sich an unsere Ingenieure." sqref="L18:L27 L36:L45" xr:uid="{9311788B-64DA-49D5-B89D-2A2F8B96BB67}"/>
    <dataValidation type="list" operator="equal" allowBlank="1" showInputMessage="1" showErrorMessage="1" errorTitle="Dämmstärke" error="Wählen Sie aus der Liste eine mögliche Dämmstärke._x000a_Für andere Dämmstärken wenden Sie sich an unsere Ingenieure." sqref="L28:L30" xr:uid="{8D34E4B8-AF58-402A-842E-F3DB8C75AA0D}">
      <formula1>#REF!</formula1>
    </dataValidation>
  </dataValidations>
  <hyperlinks>
    <hyperlink ref="S3:S4" location="STARTSEITE!A1" display="zurück zur Startseite" xr:uid="{4DE70BA4-E3D0-47BF-8136-EF3527EF4FEB}"/>
  </hyperlinks>
  <printOptions horizontalCentered="1" verticalCentered="1"/>
  <pageMargins left="0.31496062992125984" right="0.31496062992125984" top="0.39370078740157483" bottom="0.19685039370078741" header="0.55118110236220474" footer="0.31496062992125984"/>
  <pageSetup paperSize="9" scale="8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A338"/>
  <sheetViews>
    <sheetView zoomScaleNormal="100" workbookViewId="0">
      <selection activeCell="G3" sqref="G3:T3"/>
    </sheetView>
  </sheetViews>
  <sheetFormatPr baseColWidth="10" defaultColWidth="11.42578125" defaultRowHeight="12.75"/>
  <cols>
    <col min="1" max="1" width="8.28515625" style="199" customWidth="1"/>
    <col min="2" max="2" width="6.28515625" style="199" customWidth="1"/>
    <col min="3" max="3" width="3" style="199" customWidth="1"/>
    <col min="4" max="4" width="2.85546875" style="199" customWidth="1"/>
    <col min="5" max="5" width="2.42578125" style="199" customWidth="1"/>
    <col min="6" max="6" width="6.5703125" style="199" customWidth="1"/>
    <col min="7" max="9" width="6.28515625" style="199" customWidth="1"/>
    <col min="10" max="18" width="2.28515625" style="199" customWidth="1"/>
    <col min="19" max="20" width="0.85546875" style="199" customWidth="1"/>
    <col min="21" max="21" width="4.28515625" style="199" customWidth="1"/>
    <col min="22" max="22" width="4" style="199" customWidth="1"/>
    <col min="23" max="24" width="2.28515625" style="199" customWidth="1"/>
    <col min="25" max="25" width="6.28515625" style="199" customWidth="1"/>
    <col min="26" max="26" width="10.7109375" style="199" customWidth="1"/>
    <col min="27" max="28" width="5.7109375" style="199" customWidth="1"/>
    <col min="29" max="29" width="3.42578125" style="199" customWidth="1"/>
    <col min="30" max="30" width="11" style="198" customWidth="1"/>
    <col min="31" max="31" width="16.85546875" style="198" customWidth="1"/>
    <col min="32" max="53" width="11.42578125" style="198"/>
    <col min="54" max="16384" width="11.42578125" style="199"/>
  </cols>
  <sheetData>
    <row r="1" spans="1:31" ht="23.25" customHeight="1">
      <c r="A1" s="476"/>
      <c r="B1" s="193" t="s">
        <v>132</v>
      </c>
      <c r="C1" s="193"/>
      <c r="D1" s="194"/>
      <c r="E1" s="195"/>
      <c r="F1" s="195"/>
      <c r="G1" s="195"/>
      <c r="H1" s="195"/>
      <c r="I1" s="195"/>
      <c r="J1" s="578" t="s">
        <v>154</v>
      </c>
      <c r="K1" s="578"/>
      <c r="L1" s="578"/>
      <c r="M1" s="578"/>
      <c r="N1" s="578"/>
      <c r="O1" s="578"/>
      <c r="P1" s="578"/>
      <c r="Q1" s="578"/>
      <c r="R1" s="578"/>
      <c r="S1" s="578"/>
      <c r="T1" s="578"/>
      <c r="U1" s="578"/>
      <c r="V1" s="578"/>
      <c r="W1" s="578"/>
      <c r="X1" s="578"/>
      <c r="Y1" s="578"/>
      <c r="Z1" s="578"/>
      <c r="AA1" s="578"/>
      <c r="AB1" s="578"/>
      <c r="AC1" s="196"/>
      <c r="AD1" s="197"/>
    </row>
    <row r="2" spans="1:31" ht="12" customHeight="1" thickBot="1">
      <c r="A2" s="192"/>
      <c r="B2" s="200"/>
      <c r="C2" s="200"/>
      <c r="D2" s="200"/>
      <c r="E2" s="200"/>
      <c r="F2" s="200"/>
      <c r="G2" s="201"/>
      <c r="H2" s="201"/>
      <c r="I2" s="201"/>
      <c r="J2" s="201"/>
      <c r="K2" s="201"/>
      <c r="L2" s="201"/>
      <c r="M2" s="201"/>
      <c r="N2" s="201"/>
      <c r="O2" s="201"/>
      <c r="P2" s="201"/>
      <c r="Q2" s="201"/>
      <c r="R2" s="201"/>
      <c r="S2" s="201"/>
      <c r="T2" s="201"/>
      <c r="U2" s="202"/>
      <c r="V2" s="202"/>
      <c r="W2" s="202"/>
      <c r="X2" s="202"/>
      <c r="Y2" s="201"/>
      <c r="Z2" s="203"/>
      <c r="AA2" s="201"/>
      <c r="AB2" s="201"/>
      <c r="AC2" s="196"/>
      <c r="AD2" s="197"/>
    </row>
    <row r="3" spans="1:31" ht="15.75" customHeight="1">
      <c r="A3" s="192"/>
      <c r="B3" s="88" t="s">
        <v>0</v>
      </c>
      <c r="C3" s="88"/>
      <c r="D3" s="88"/>
      <c r="E3" s="74"/>
      <c r="F3" s="74"/>
      <c r="G3" s="564"/>
      <c r="H3" s="564"/>
      <c r="I3" s="564"/>
      <c r="J3" s="564"/>
      <c r="K3" s="564"/>
      <c r="L3" s="564"/>
      <c r="M3" s="564"/>
      <c r="N3" s="564"/>
      <c r="O3" s="564"/>
      <c r="P3" s="564"/>
      <c r="Q3" s="564"/>
      <c r="R3" s="564"/>
      <c r="S3" s="564"/>
      <c r="T3" s="564"/>
      <c r="U3" s="12"/>
      <c r="V3" s="12"/>
      <c r="W3" s="12"/>
      <c r="X3" s="12"/>
      <c r="Y3" s="264" t="s">
        <v>1</v>
      </c>
      <c r="Z3" s="76"/>
      <c r="AA3" s="76"/>
      <c r="AB3" s="91" t="s">
        <v>2</v>
      </c>
      <c r="AC3" s="196"/>
      <c r="AD3" s="197"/>
      <c r="AE3" s="587" t="s">
        <v>157</v>
      </c>
    </row>
    <row r="4" spans="1:31" ht="15.75" customHeight="1" thickBot="1">
      <c r="A4" s="192"/>
      <c r="B4" s="75"/>
      <c r="C4" s="75"/>
      <c r="D4" s="75"/>
      <c r="E4" s="75"/>
      <c r="F4" s="75"/>
      <c r="G4" s="565"/>
      <c r="H4" s="565"/>
      <c r="I4" s="565"/>
      <c r="J4" s="565"/>
      <c r="K4" s="565"/>
      <c r="L4" s="565"/>
      <c r="M4" s="565"/>
      <c r="N4" s="565"/>
      <c r="O4" s="565"/>
      <c r="P4" s="565"/>
      <c r="Q4" s="565"/>
      <c r="R4" s="565"/>
      <c r="S4" s="565"/>
      <c r="T4" s="565"/>
      <c r="U4" s="12"/>
      <c r="V4" s="12"/>
      <c r="W4" s="12"/>
      <c r="X4" s="12"/>
      <c r="Y4" s="581"/>
      <c r="Z4" s="581"/>
      <c r="AA4" s="581"/>
      <c r="AB4" s="447"/>
      <c r="AC4" s="204"/>
      <c r="AD4" s="205"/>
      <c r="AE4" s="588"/>
    </row>
    <row r="5" spans="1:31" ht="15.75" customHeight="1" thickBot="1">
      <c r="A5" s="192"/>
      <c r="B5" s="79"/>
      <c r="C5" s="79"/>
      <c r="D5" s="79"/>
      <c r="E5" s="79"/>
      <c r="F5" s="79"/>
      <c r="G5" s="563"/>
      <c r="H5" s="563"/>
      <c r="I5" s="563"/>
      <c r="J5" s="563"/>
      <c r="K5" s="563"/>
      <c r="L5" s="563"/>
      <c r="M5" s="563"/>
      <c r="N5" s="563"/>
      <c r="O5" s="563"/>
      <c r="P5" s="563"/>
      <c r="Q5" s="563"/>
      <c r="R5" s="563"/>
      <c r="S5" s="563"/>
      <c r="T5" s="563"/>
      <c r="U5" s="12"/>
      <c r="V5" s="12"/>
      <c r="W5" s="12"/>
      <c r="X5" s="12"/>
      <c r="Y5" s="89" t="s">
        <v>4</v>
      </c>
      <c r="Z5" s="582"/>
      <c r="AA5" s="582"/>
      <c r="AB5" s="582"/>
      <c r="AC5" s="196"/>
      <c r="AD5" s="206"/>
    </row>
    <row r="6" spans="1:31" ht="15.75" customHeight="1">
      <c r="A6" s="192"/>
      <c r="B6" s="88" t="s">
        <v>5</v>
      </c>
      <c r="C6" s="88"/>
      <c r="D6" s="88"/>
      <c r="E6" s="74"/>
      <c r="F6" s="74"/>
      <c r="G6" s="564"/>
      <c r="H6" s="564"/>
      <c r="I6" s="564"/>
      <c r="J6" s="564"/>
      <c r="K6" s="564"/>
      <c r="L6" s="564"/>
      <c r="M6" s="564"/>
      <c r="N6" s="564"/>
      <c r="O6" s="564"/>
      <c r="P6" s="564"/>
      <c r="Q6" s="564"/>
      <c r="R6" s="564"/>
      <c r="S6" s="564"/>
      <c r="T6" s="564"/>
      <c r="U6" s="12"/>
      <c r="V6" s="12"/>
      <c r="W6" s="12"/>
      <c r="X6" s="12"/>
      <c r="Y6" s="188" t="s">
        <v>6</v>
      </c>
      <c r="Z6" s="76"/>
      <c r="AA6" s="92" t="s">
        <v>7</v>
      </c>
      <c r="AB6" s="93" t="s">
        <v>8</v>
      </c>
      <c r="AC6" s="196"/>
      <c r="AD6" s="207"/>
    </row>
    <row r="7" spans="1:31" ht="15.75" customHeight="1">
      <c r="A7" s="192"/>
      <c r="B7" s="88" t="s">
        <v>9</v>
      </c>
      <c r="C7" s="88"/>
      <c r="D7" s="88"/>
      <c r="E7" s="74"/>
      <c r="F7" s="74"/>
      <c r="G7" s="565"/>
      <c r="H7" s="565"/>
      <c r="I7" s="565"/>
      <c r="J7" s="565"/>
      <c r="K7" s="565"/>
      <c r="L7" s="565"/>
      <c r="M7" s="565"/>
      <c r="N7" s="565"/>
      <c r="O7" s="565"/>
      <c r="P7" s="565"/>
      <c r="Q7" s="565"/>
      <c r="R7" s="565"/>
      <c r="S7" s="565"/>
      <c r="T7" s="565"/>
      <c r="U7" s="12"/>
      <c r="V7" s="12"/>
      <c r="W7" s="12"/>
      <c r="X7" s="12"/>
      <c r="Y7" s="583"/>
      <c r="Z7" s="583"/>
      <c r="AA7" s="474"/>
      <c r="AB7" s="474"/>
      <c r="AC7" s="208"/>
      <c r="AD7" s="207"/>
    </row>
    <row r="8" spans="1:31" ht="15.75" customHeight="1">
      <c r="A8" s="192"/>
      <c r="B8" s="88" t="s">
        <v>10</v>
      </c>
      <c r="C8" s="88"/>
      <c r="D8" s="88"/>
      <c r="E8" s="74"/>
      <c r="F8" s="74"/>
      <c r="G8" s="565"/>
      <c r="H8" s="565"/>
      <c r="I8" s="565"/>
      <c r="J8" s="565"/>
      <c r="K8" s="565"/>
      <c r="L8" s="565"/>
      <c r="M8" s="565"/>
      <c r="N8" s="565"/>
      <c r="O8" s="565"/>
      <c r="P8" s="565"/>
      <c r="Q8" s="565"/>
      <c r="R8" s="565"/>
      <c r="S8" s="565"/>
      <c r="T8" s="565"/>
      <c r="U8" s="12"/>
      <c r="V8" s="12"/>
      <c r="W8" s="12"/>
      <c r="X8" s="12"/>
      <c r="Y8" s="188" t="s">
        <v>12</v>
      </c>
      <c r="Z8" s="76" t="s">
        <v>133</v>
      </c>
      <c r="AA8" s="76"/>
      <c r="AB8" s="76"/>
      <c r="AC8" s="208"/>
      <c r="AD8" s="207"/>
    </row>
    <row r="9" spans="1:31" ht="15.75" customHeight="1" thickBot="1">
      <c r="A9" s="192"/>
      <c r="B9" s="83"/>
      <c r="C9" s="83"/>
      <c r="D9" s="83"/>
      <c r="E9" s="83"/>
      <c r="F9" s="83"/>
      <c r="G9" s="563"/>
      <c r="H9" s="563"/>
      <c r="I9" s="563"/>
      <c r="J9" s="563"/>
      <c r="K9" s="563"/>
      <c r="L9" s="563"/>
      <c r="M9" s="563"/>
      <c r="N9" s="563"/>
      <c r="O9" s="563"/>
      <c r="P9" s="563"/>
      <c r="Q9" s="563"/>
      <c r="R9" s="563"/>
      <c r="S9" s="563"/>
      <c r="T9" s="563"/>
      <c r="U9" s="12"/>
      <c r="V9" s="12"/>
      <c r="W9" s="12"/>
      <c r="X9" s="12"/>
      <c r="Y9" s="667"/>
      <c r="Z9" s="667"/>
      <c r="AA9" s="667"/>
      <c r="AB9" s="667"/>
      <c r="AC9" s="209"/>
      <c r="AD9" s="210" t="s">
        <v>128</v>
      </c>
    </row>
    <row r="10" spans="1:31" ht="15.6" customHeight="1">
      <c r="A10" s="192"/>
      <c r="B10" s="88" t="s">
        <v>11</v>
      </c>
      <c r="C10" s="88"/>
      <c r="D10" s="88"/>
      <c r="E10" s="74"/>
      <c r="F10" s="74"/>
      <c r="G10" s="694"/>
      <c r="H10" s="694"/>
      <c r="I10" s="694"/>
      <c r="J10" s="694"/>
      <c r="K10" s="694"/>
      <c r="L10" s="694"/>
      <c r="M10" s="694"/>
      <c r="N10" s="694"/>
      <c r="O10" s="694"/>
      <c r="P10" s="694"/>
      <c r="Q10" s="694"/>
      <c r="R10" s="694"/>
      <c r="S10" s="694"/>
      <c r="T10" s="694"/>
      <c r="U10" s="12"/>
      <c r="V10" s="12"/>
      <c r="W10" s="12"/>
      <c r="X10" s="12"/>
      <c r="Y10" s="94" t="s">
        <v>159</v>
      </c>
      <c r="Z10" s="46"/>
      <c r="AA10" s="46"/>
      <c r="AB10" s="46"/>
      <c r="AC10" s="71"/>
      <c r="AD10" s="207"/>
    </row>
    <row r="11" spans="1:31" ht="15.6" customHeight="1">
      <c r="A11" s="192"/>
      <c r="B11" s="88"/>
      <c r="C11" s="88"/>
      <c r="D11" s="88"/>
      <c r="E11" s="74"/>
      <c r="F11" s="74"/>
      <c r="G11" s="565"/>
      <c r="H11" s="565"/>
      <c r="I11" s="565"/>
      <c r="J11" s="565"/>
      <c r="K11" s="565"/>
      <c r="L11" s="565"/>
      <c r="M11" s="565"/>
      <c r="N11" s="565"/>
      <c r="O11" s="565"/>
      <c r="P11" s="565"/>
      <c r="Q11" s="565"/>
      <c r="R11" s="565"/>
      <c r="S11" s="565"/>
      <c r="T11" s="565"/>
      <c r="U11" s="12"/>
      <c r="V11" s="12"/>
      <c r="W11" s="12"/>
      <c r="X11" s="12"/>
      <c r="Y11" s="94" t="s">
        <v>160</v>
      </c>
      <c r="Z11" s="46"/>
      <c r="AA11" s="46"/>
      <c r="AB11" s="46"/>
      <c r="AC11" s="71"/>
      <c r="AD11" s="207"/>
    </row>
    <row r="12" spans="1:31" ht="15.6" customHeight="1">
      <c r="A12" s="192"/>
      <c r="B12" s="184"/>
      <c r="C12" s="184"/>
      <c r="D12" s="184"/>
      <c r="E12" s="184"/>
      <c r="F12" s="184"/>
      <c r="G12" s="595"/>
      <c r="H12" s="595"/>
      <c r="I12" s="595"/>
      <c r="J12" s="595"/>
      <c r="K12" s="595"/>
      <c r="L12" s="595"/>
      <c r="M12" s="595"/>
      <c r="N12" s="595"/>
      <c r="O12" s="595"/>
      <c r="P12" s="595"/>
      <c r="Q12" s="595"/>
      <c r="R12" s="595"/>
      <c r="S12" s="595"/>
      <c r="T12" s="595"/>
      <c r="U12" s="12"/>
      <c r="V12" s="12"/>
      <c r="W12" s="12"/>
      <c r="X12" s="12"/>
      <c r="Y12" s="94" t="s">
        <v>161</v>
      </c>
      <c r="Z12" s="46"/>
      <c r="AA12" s="46"/>
      <c r="AB12" s="46"/>
      <c r="AC12" s="71"/>
      <c r="AD12" s="207"/>
    </row>
    <row r="13" spans="1:31" ht="15.6" customHeight="1">
      <c r="A13" s="192"/>
      <c r="B13" s="74"/>
      <c r="C13" s="74"/>
      <c r="D13" s="74"/>
      <c r="E13" s="74"/>
      <c r="F13" s="74"/>
      <c r="G13" s="495"/>
      <c r="H13" s="495"/>
      <c r="I13" s="495"/>
      <c r="J13" s="495"/>
      <c r="K13" s="495"/>
      <c r="L13" s="495"/>
      <c r="M13" s="495"/>
      <c r="N13" s="495"/>
      <c r="O13" s="495"/>
      <c r="P13" s="495"/>
      <c r="Q13" s="495"/>
      <c r="R13" s="495"/>
      <c r="S13" s="495"/>
      <c r="T13" s="495"/>
      <c r="U13" s="12"/>
      <c r="V13" s="12"/>
      <c r="W13" s="12"/>
      <c r="X13" s="507" t="s">
        <v>162</v>
      </c>
      <c r="Z13" s="46"/>
      <c r="AA13" s="46"/>
      <c r="AB13" s="46"/>
      <c r="AC13" s="71"/>
      <c r="AD13" s="207"/>
    </row>
    <row r="14" spans="1:31" ht="15.6" customHeight="1">
      <c r="A14" s="192"/>
      <c r="B14" s="75"/>
      <c r="C14" s="75"/>
      <c r="D14" s="75"/>
      <c r="E14" s="75"/>
      <c r="F14" s="75"/>
      <c r="G14" s="12"/>
      <c r="H14" s="12"/>
      <c r="I14" s="12"/>
      <c r="J14" s="12"/>
      <c r="K14" s="12"/>
      <c r="L14" s="12"/>
      <c r="M14" s="12"/>
      <c r="N14" s="12"/>
      <c r="O14" s="12"/>
      <c r="P14" s="12"/>
      <c r="Q14" s="12"/>
      <c r="R14" s="12"/>
      <c r="S14" s="12"/>
      <c r="T14" s="12"/>
      <c r="U14" s="12"/>
      <c r="V14" s="12"/>
      <c r="W14" s="12"/>
      <c r="X14" s="12"/>
      <c r="Y14" s="94"/>
      <c r="Z14" s="46"/>
      <c r="AA14" s="46"/>
      <c r="AB14" s="46"/>
      <c r="AC14" s="71"/>
      <c r="AD14" s="207"/>
    </row>
    <row r="15" spans="1:31" ht="15.6" customHeight="1">
      <c r="A15" s="192"/>
      <c r="B15" s="186" t="s">
        <v>115</v>
      </c>
      <c r="C15" s="75"/>
      <c r="D15" s="75"/>
      <c r="E15" s="75"/>
      <c r="F15" s="75"/>
      <c r="G15" s="12"/>
      <c r="H15" s="12"/>
      <c r="I15" s="12"/>
      <c r="J15" s="12"/>
      <c r="K15" s="12"/>
      <c r="L15" s="12"/>
      <c r="M15" s="12"/>
      <c r="N15" s="12"/>
      <c r="O15" s="12"/>
      <c r="P15" s="186" t="s">
        <v>119</v>
      </c>
      <c r="Q15" s="12"/>
      <c r="R15" s="12"/>
      <c r="S15" s="12"/>
      <c r="T15" s="12"/>
      <c r="U15" s="12"/>
      <c r="V15" s="12"/>
      <c r="W15" s="13"/>
      <c r="X15" s="13"/>
      <c r="Y15" s="94"/>
      <c r="Z15" s="71"/>
      <c r="AA15" s="71"/>
      <c r="AB15" s="71"/>
      <c r="AC15" s="71"/>
      <c r="AD15" s="472" t="s">
        <v>134</v>
      </c>
    </row>
    <row r="16" spans="1:31" ht="15.6" customHeight="1">
      <c r="A16" s="192"/>
      <c r="B16" s="211"/>
      <c r="C16" s="211"/>
      <c r="D16" s="211"/>
      <c r="E16" s="71"/>
      <c r="F16" s="71"/>
      <c r="G16" s="71"/>
      <c r="H16" s="77"/>
      <c r="I16" s="77"/>
      <c r="J16" s="77"/>
      <c r="K16" s="77"/>
      <c r="L16" s="77"/>
      <c r="M16" s="77"/>
      <c r="N16" s="77"/>
      <c r="O16" s="77"/>
      <c r="P16" s="77"/>
      <c r="Q16" s="77"/>
      <c r="R16" s="77"/>
      <c r="S16" s="77"/>
      <c r="T16" s="77"/>
      <c r="U16" s="77"/>
      <c r="V16" s="77"/>
      <c r="W16" s="13"/>
      <c r="X16" s="13"/>
      <c r="Y16" s="212"/>
      <c r="Z16" s="86"/>
      <c r="AA16" s="86"/>
      <c r="AB16" s="12"/>
      <c r="AC16" s="208"/>
      <c r="AD16" s="473" t="s">
        <v>143</v>
      </c>
    </row>
    <row r="17" spans="1:41" ht="15.6" customHeight="1">
      <c r="A17" s="192"/>
      <c r="B17" s="211"/>
      <c r="C17" s="211"/>
      <c r="D17" s="211"/>
      <c r="E17" s="213"/>
      <c r="F17" s="213"/>
      <c r="G17" s="214"/>
      <c r="H17" s="214"/>
      <c r="I17" s="214"/>
      <c r="J17" s="185"/>
      <c r="K17" s="185"/>
      <c r="L17" s="185"/>
      <c r="M17" s="185"/>
      <c r="N17" s="34"/>
      <c r="O17" s="34"/>
      <c r="P17" s="34"/>
      <c r="Q17" s="34"/>
      <c r="R17" s="34"/>
      <c r="S17" s="34"/>
      <c r="T17" s="34"/>
      <c r="U17" s="34"/>
      <c r="V17" s="34"/>
      <c r="W17" s="34"/>
      <c r="X17" s="34"/>
      <c r="Y17" s="34"/>
      <c r="Z17" s="35"/>
      <c r="AA17" s="12"/>
      <c r="AB17" s="12"/>
      <c r="AC17" s="208"/>
      <c r="AD17" s="473" t="s">
        <v>147</v>
      </c>
    </row>
    <row r="18" spans="1:41" ht="15.6" customHeight="1">
      <c r="A18" s="192"/>
      <c r="B18" s="215"/>
      <c r="C18" s="215"/>
      <c r="D18" s="215"/>
      <c r="E18" s="215"/>
      <c r="F18" s="215"/>
      <c r="G18" s="216"/>
      <c r="H18" s="86"/>
      <c r="I18" s="86"/>
      <c r="J18" s="185"/>
      <c r="K18" s="185"/>
      <c r="L18" s="185"/>
      <c r="M18" s="185"/>
      <c r="N18" s="34"/>
      <c r="O18" s="34"/>
      <c r="P18" s="34"/>
      <c r="Q18" s="34"/>
      <c r="R18" s="34"/>
      <c r="S18" s="34"/>
      <c r="T18" s="34"/>
      <c r="U18" s="34"/>
      <c r="V18" s="34"/>
      <c r="W18" s="34"/>
      <c r="X18" s="34"/>
      <c r="Y18" s="34"/>
      <c r="Z18" s="35"/>
      <c r="AA18" s="12"/>
      <c r="AB18" s="12"/>
      <c r="AC18" s="208"/>
      <c r="AD18" s="473" t="s">
        <v>146</v>
      </c>
    </row>
    <row r="19" spans="1:41" ht="15.6" customHeight="1">
      <c r="A19" s="192"/>
      <c r="B19" s="217"/>
      <c r="C19" s="217"/>
      <c r="D19" s="218"/>
      <c r="E19" s="218"/>
      <c r="F19" s="217"/>
      <c r="G19" s="217"/>
      <c r="H19" s="217"/>
      <c r="I19" s="217"/>
      <c r="J19" s="217"/>
      <c r="K19" s="217"/>
      <c r="L19" s="217"/>
      <c r="M19" s="217"/>
      <c r="N19" s="217"/>
      <c r="O19" s="217"/>
      <c r="P19" s="217"/>
      <c r="Q19" s="217"/>
      <c r="R19" s="217"/>
      <c r="S19" s="217"/>
      <c r="T19" s="217"/>
      <c r="U19" s="217"/>
      <c r="V19" s="217"/>
      <c r="W19" s="217"/>
      <c r="X19" s="217"/>
      <c r="Y19" s="217"/>
      <c r="Z19" s="217"/>
      <c r="AA19" s="218"/>
      <c r="AB19" s="218"/>
      <c r="AC19" s="219"/>
      <c r="AD19" s="473" t="s">
        <v>135</v>
      </c>
    </row>
    <row r="20" spans="1:41" ht="15.6" customHeight="1">
      <c r="A20" s="192"/>
      <c r="B20" s="217"/>
      <c r="C20" s="217"/>
      <c r="D20" s="217"/>
      <c r="E20" s="217"/>
      <c r="F20" s="217"/>
      <c r="G20" s="217"/>
      <c r="H20" s="217"/>
      <c r="I20" s="217"/>
      <c r="J20" s="217"/>
      <c r="K20" s="217"/>
      <c r="L20" s="217"/>
      <c r="M20" s="217"/>
      <c r="N20" s="217"/>
      <c r="O20" s="217"/>
      <c r="P20" s="217"/>
      <c r="Q20" s="217"/>
      <c r="R20" s="217"/>
      <c r="S20" s="217"/>
      <c r="T20" s="217"/>
      <c r="U20" s="217"/>
      <c r="V20" s="217"/>
      <c r="W20" s="217"/>
      <c r="X20" s="217"/>
      <c r="Y20" s="217"/>
      <c r="Z20" s="217"/>
      <c r="AA20" s="218"/>
      <c r="AB20" s="218"/>
      <c r="AC20" s="219"/>
      <c r="AD20" s="473" t="s">
        <v>136</v>
      </c>
    </row>
    <row r="21" spans="1:41" ht="15.6" customHeight="1">
      <c r="A21" s="192"/>
      <c r="B21" s="217"/>
      <c r="C21" s="217"/>
      <c r="D21" s="217"/>
      <c r="E21" s="217"/>
      <c r="F21" s="217"/>
      <c r="G21" s="217"/>
      <c r="H21" s="217"/>
      <c r="I21" s="217"/>
      <c r="J21" s="217"/>
      <c r="K21" s="217"/>
      <c r="L21" s="217"/>
      <c r="M21" s="217"/>
      <c r="N21" s="217"/>
      <c r="O21" s="217"/>
      <c r="P21" s="217"/>
      <c r="Q21" s="217"/>
      <c r="R21" s="217"/>
      <c r="S21" s="217"/>
      <c r="T21" s="217"/>
      <c r="U21" s="217"/>
      <c r="V21" s="217"/>
      <c r="W21" s="217"/>
      <c r="X21" s="217"/>
      <c r="Y21" s="217"/>
      <c r="Z21" s="217"/>
      <c r="AA21" s="218"/>
      <c r="AB21" s="218"/>
      <c r="AC21" s="219"/>
      <c r="AD21" s="473" t="s">
        <v>137</v>
      </c>
    </row>
    <row r="22" spans="1:41" ht="15.6" customHeight="1">
      <c r="A22" s="192"/>
      <c r="B22" s="217"/>
      <c r="C22" s="217"/>
      <c r="D22" s="217"/>
      <c r="E22" s="217"/>
      <c r="F22" s="217"/>
      <c r="G22" s="217"/>
      <c r="H22" s="217"/>
      <c r="I22" s="217"/>
      <c r="J22" s="217"/>
      <c r="K22" s="217"/>
      <c r="L22" s="217"/>
      <c r="M22" s="217"/>
      <c r="N22" s="217"/>
      <c r="O22" s="217"/>
      <c r="P22" s="217"/>
      <c r="Q22" s="217"/>
      <c r="R22" s="217"/>
      <c r="S22" s="217"/>
      <c r="T22" s="217"/>
      <c r="U22" s="217"/>
      <c r="V22" s="217"/>
      <c r="W22" s="217"/>
      <c r="X22" s="217"/>
      <c r="Y22" s="217"/>
      <c r="Z22" s="217"/>
      <c r="AA22" s="218"/>
      <c r="AB22" s="218"/>
      <c r="AC22" s="219"/>
      <c r="AD22" s="473" t="s">
        <v>155</v>
      </c>
    </row>
    <row r="23" spans="1:41" ht="15.6" customHeight="1">
      <c r="A23" s="192"/>
      <c r="B23" s="220"/>
      <c r="C23" s="220"/>
      <c r="D23" s="220"/>
      <c r="E23" s="221"/>
      <c r="F23" s="221"/>
      <c r="G23" s="73"/>
      <c r="H23" s="73"/>
      <c r="I23" s="73"/>
      <c r="J23" s="222"/>
      <c r="K23" s="222"/>
      <c r="L23" s="222"/>
      <c r="M23" s="222"/>
      <c r="N23" s="222"/>
      <c r="O23" s="222"/>
      <c r="P23" s="222"/>
      <c r="Q23" s="222"/>
      <c r="R23" s="222"/>
      <c r="S23" s="222"/>
      <c r="T23" s="222"/>
      <c r="U23" s="222"/>
      <c r="V23" s="222"/>
      <c r="W23" s="222"/>
      <c r="X23" s="222"/>
      <c r="Y23" s="223"/>
      <c r="Z23" s="73"/>
      <c r="AA23" s="224"/>
      <c r="AB23" s="224"/>
      <c r="AC23" s="219"/>
      <c r="AD23" s="473" t="s">
        <v>139</v>
      </c>
    </row>
    <row r="24" spans="1:41" ht="15.6" customHeight="1">
      <c r="A24" s="192"/>
      <c r="B24" s="186" t="s">
        <v>117</v>
      </c>
      <c r="C24" s="220"/>
      <c r="D24" s="220"/>
      <c r="E24" s="221"/>
      <c r="F24" s="221"/>
      <c r="G24" s="73"/>
      <c r="H24" s="73"/>
      <c r="I24" s="73"/>
      <c r="J24" s="222"/>
      <c r="K24" s="222"/>
      <c r="L24" s="222"/>
      <c r="M24" s="222"/>
      <c r="N24" s="222"/>
      <c r="O24" s="222"/>
      <c r="P24" s="186" t="s">
        <v>118</v>
      </c>
      <c r="Q24" s="222"/>
      <c r="R24" s="222"/>
      <c r="S24" s="222"/>
      <c r="T24" s="222"/>
      <c r="U24" s="222"/>
      <c r="V24" s="222"/>
      <c r="W24" s="222"/>
      <c r="X24" s="222"/>
      <c r="Y24" s="223"/>
      <c r="Z24" s="73"/>
      <c r="AA24" s="224"/>
      <c r="AB24" s="224"/>
      <c r="AC24" s="219"/>
      <c r="AD24" s="207"/>
    </row>
    <row r="25" spans="1:41" ht="15.6" customHeight="1">
      <c r="A25" s="192"/>
      <c r="B25" s="220"/>
      <c r="C25" s="220"/>
      <c r="D25" s="220"/>
      <c r="E25" s="221"/>
      <c r="F25" s="221"/>
      <c r="G25" s="73"/>
      <c r="H25" s="73"/>
      <c r="I25" s="73"/>
      <c r="J25" s="222"/>
      <c r="K25" s="222"/>
      <c r="L25" s="222"/>
      <c r="M25" s="222"/>
      <c r="N25" s="222"/>
      <c r="O25" s="222"/>
      <c r="P25" s="222"/>
      <c r="Q25" s="222"/>
      <c r="R25" s="222"/>
      <c r="S25" s="222"/>
      <c r="T25" s="222"/>
      <c r="U25" s="222"/>
      <c r="V25" s="222"/>
      <c r="W25" s="222"/>
      <c r="X25" s="222"/>
      <c r="Y25" s="223"/>
      <c r="Z25" s="73"/>
      <c r="AA25" s="224"/>
      <c r="AB25" s="224"/>
      <c r="AC25" s="219"/>
      <c r="AD25" s="662" t="s">
        <v>140</v>
      </c>
      <c r="AE25" s="662"/>
      <c r="AF25" s="662"/>
      <c r="AG25" s="662"/>
      <c r="AH25" s="662"/>
      <c r="AI25" s="662"/>
      <c r="AJ25" s="662"/>
      <c r="AK25" s="662"/>
      <c r="AL25" s="662"/>
      <c r="AM25" s="662"/>
      <c r="AN25" s="662"/>
      <c r="AO25" s="662"/>
    </row>
    <row r="26" spans="1:41" ht="15.6" customHeight="1">
      <c r="A26" s="192"/>
      <c r="B26" s="220"/>
      <c r="C26" s="220"/>
      <c r="D26" s="220"/>
      <c r="E26" s="221"/>
      <c r="F26" s="221"/>
      <c r="G26" s="73"/>
      <c r="H26" s="73"/>
      <c r="I26" s="73"/>
      <c r="J26" s="222"/>
      <c r="K26" s="222"/>
      <c r="L26" s="222"/>
      <c r="M26" s="222"/>
      <c r="N26" s="222"/>
      <c r="O26" s="222"/>
      <c r="P26" s="222"/>
      <c r="Q26" s="222"/>
      <c r="R26" s="222"/>
      <c r="S26" s="222"/>
      <c r="T26" s="222"/>
      <c r="U26" s="222"/>
      <c r="V26" s="222"/>
      <c r="W26" s="222"/>
      <c r="X26" s="222"/>
      <c r="Y26" s="223"/>
      <c r="Z26" s="73"/>
      <c r="AA26" s="224"/>
      <c r="AB26" s="224"/>
      <c r="AC26" s="219"/>
      <c r="AD26" s="207"/>
    </row>
    <row r="27" spans="1:41" ht="15.6" customHeight="1">
      <c r="A27" s="192"/>
      <c r="B27" s="220"/>
      <c r="C27" s="220"/>
      <c r="D27" s="220"/>
      <c r="E27" s="221"/>
      <c r="F27" s="221"/>
      <c r="G27" s="73"/>
      <c r="H27" s="73"/>
      <c r="I27" s="73"/>
      <c r="J27" s="222"/>
      <c r="K27" s="222"/>
      <c r="L27" s="222"/>
      <c r="M27" s="222"/>
      <c r="N27" s="222"/>
      <c r="O27" s="222"/>
      <c r="P27" s="222"/>
      <c r="Q27" s="222"/>
      <c r="R27" s="222"/>
      <c r="S27" s="222"/>
      <c r="T27" s="222"/>
      <c r="U27" s="222"/>
      <c r="V27" s="222"/>
      <c r="W27" s="222"/>
      <c r="X27" s="222"/>
      <c r="Y27" s="223"/>
      <c r="Z27" s="73"/>
      <c r="AA27" s="224"/>
      <c r="AB27" s="224"/>
      <c r="AC27" s="219"/>
      <c r="AD27" s="207"/>
    </row>
    <row r="28" spans="1:41" ht="15.6" customHeight="1">
      <c r="A28" s="192"/>
      <c r="B28" s="220"/>
      <c r="C28" s="220"/>
      <c r="D28" s="220"/>
      <c r="E28" s="221"/>
      <c r="F28" s="221"/>
      <c r="G28" s="73"/>
      <c r="H28" s="73"/>
      <c r="I28" s="73"/>
      <c r="J28" s="222"/>
      <c r="K28" s="222"/>
      <c r="L28" s="222"/>
      <c r="M28" s="222"/>
      <c r="N28" s="222"/>
      <c r="O28" s="222"/>
      <c r="P28" s="222"/>
      <c r="Q28" s="222"/>
      <c r="R28" s="222"/>
      <c r="S28" s="222"/>
      <c r="T28" s="222"/>
      <c r="U28" s="222"/>
      <c r="V28" s="222"/>
      <c r="W28" s="222"/>
      <c r="X28" s="222"/>
      <c r="Y28" s="223"/>
      <c r="Z28" s="73"/>
      <c r="AA28" s="224"/>
      <c r="AB28" s="224"/>
      <c r="AC28" s="219"/>
      <c r="AD28" s="207"/>
    </row>
    <row r="29" spans="1:41" ht="15.6" customHeight="1">
      <c r="A29" s="192"/>
      <c r="B29" s="225"/>
      <c r="C29" s="225"/>
      <c r="D29" s="225"/>
      <c r="E29" s="220"/>
      <c r="F29" s="220"/>
      <c r="G29" s="73"/>
      <c r="H29" s="73"/>
      <c r="I29" s="73"/>
      <c r="J29" s="223"/>
      <c r="K29" s="223"/>
      <c r="L29" s="223"/>
      <c r="M29" s="223"/>
      <c r="N29" s="223"/>
      <c r="O29" s="223"/>
      <c r="P29" s="223"/>
      <c r="Q29" s="223"/>
      <c r="R29" s="223"/>
      <c r="S29" s="223"/>
      <c r="T29" s="223"/>
      <c r="U29" s="223"/>
      <c r="V29" s="223"/>
      <c r="W29" s="223"/>
      <c r="X29" s="223"/>
      <c r="Y29" s="223"/>
      <c r="Z29" s="226"/>
      <c r="AA29" s="226"/>
      <c r="AB29" s="226"/>
      <c r="AC29" s="219"/>
      <c r="AD29" s="207"/>
    </row>
    <row r="30" spans="1:41" ht="15.6" customHeight="1">
      <c r="A30" s="192"/>
      <c r="B30" s="186"/>
      <c r="C30" s="220"/>
      <c r="D30" s="220"/>
      <c r="E30" s="220"/>
      <c r="F30" s="220"/>
      <c r="G30" s="73"/>
      <c r="H30" s="73"/>
      <c r="I30" s="73"/>
      <c r="J30" s="223"/>
      <c r="K30" s="223"/>
      <c r="L30" s="223"/>
      <c r="M30" s="223"/>
      <c r="N30" s="223"/>
      <c r="O30" s="223"/>
      <c r="P30" s="186"/>
      <c r="Q30" s="192"/>
      <c r="R30" s="223"/>
      <c r="S30" s="223"/>
      <c r="T30" s="223"/>
      <c r="U30" s="223"/>
      <c r="V30" s="223"/>
      <c r="W30" s="223"/>
      <c r="X30" s="223"/>
      <c r="Y30" s="223"/>
      <c r="Z30" s="226"/>
      <c r="AA30" s="226"/>
      <c r="AB30" s="226"/>
      <c r="AC30" s="219"/>
      <c r="AD30" s="207"/>
    </row>
    <row r="31" spans="1:41" ht="15.6" customHeight="1">
      <c r="A31" s="192"/>
      <c r="B31" s="186"/>
      <c r="C31" s="220"/>
      <c r="D31" s="220"/>
      <c r="E31" s="220"/>
      <c r="F31" s="220"/>
      <c r="G31" s="73"/>
      <c r="H31" s="73"/>
      <c r="I31" s="73"/>
      <c r="J31" s="223"/>
      <c r="K31" s="223"/>
      <c r="L31" s="223"/>
      <c r="M31" s="223"/>
      <c r="N31" s="223"/>
      <c r="O31" s="223"/>
      <c r="P31" s="186"/>
      <c r="Q31" s="192"/>
      <c r="R31" s="223"/>
      <c r="S31" s="223"/>
      <c r="T31" s="223"/>
      <c r="U31" s="223"/>
      <c r="V31" s="223"/>
      <c r="W31" s="223"/>
      <c r="X31" s="223"/>
      <c r="Y31" s="223"/>
      <c r="Z31" s="226"/>
      <c r="AA31" s="226"/>
      <c r="AB31" s="226"/>
      <c r="AC31" s="219"/>
      <c r="AD31" s="207"/>
    </row>
    <row r="32" spans="1:41" ht="15.6" customHeight="1">
      <c r="A32" s="192"/>
      <c r="B32" s="186"/>
      <c r="C32" s="220"/>
      <c r="D32" s="220"/>
      <c r="E32" s="220"/>
      <c r="F32" s="220"/>
      <c r="G32" s="73"/>
      <c r="H32" s="73"/>
      <c r="I32" s="73"/>
      <c r="J32" s="223"/>
      <c r="K32" s="223"/>
      <c r="L32" s="223"/>
      <c r="M32" s="223"/>
      <c r="N32" s="223"/>
      <c r="O32" s="223"/>
      <c r="P32" s="186"/>
      <c r="Q32" s="192"/>
      <c r="R32" s="223"/>
      <c r="S32" s="223"/>
      <c r="T32" s="76"/>
      <c r="U32" s="76"/>
      <c r="V32" s="76"/>
      <c r="W32" s="76"/>
      <c r="X32" s="76"/>
      <c r="Y32" s="76"/>
      <c r="Z32" s="76"/>
      <c r="AA32" s="227"/>
      <c r="AB32" s="227"/>
      <c r="AC32" s="227"/>
      <c r="AD32" s="207"/>
    </row>
    <row r="33" spans="1:30" ht="15.6" customHeight="1">
      <c r="A33" s="192"/>
      <c r="B33" s="76"/>
      <c r="C33" s="76"/>
      <c r="D33" s="76"/>
      <c r="E33" s="76"/>
      <c r="F33" s="76"/>
      <c r="G33" s="38"/>
      <c r="H33" s="76"/>
      <c r="I33" s="76"/>
      <c r="J33" s="76"/>
      <c r="K33" s="76"/>
      <c r="L33" s="76"/>
      <c r="M33" s="76"/>
      <c r="N33" s="76"/>
      <c r="O33" s="76"/>
      <c r="P33" s="76"/>
      <c r="Q33" s="76"/>
      <c r="R33" s="76"/>
      <c r="S33" s="76"/>
      <c r="T33" s="76"/>
      <c r="U33" s="76"/>
      <c r="V33" s="76"/>
      <c r="W33" s="76"/>
      <c r="X33" s="76"/>
      <c r="Y33" s="76"/>
      <c r="Z33" s="76"/>
      <c r="AA33" s="228"/>
      <c r="AB33" s="229"/>
      <c r="AC33" s="219"/>
      <c r="AD33" s="207"/>
    </row>
    <row r="34" spans="1:30" ht="15.6" customHeight="1">
      <c r="A34" s="192"/>
      <c r="B34" s="186" t="s">
        <v>197</v>
      </c>
      <c r="C34" s="220"/>
      <c r="D34" s="220"/>
      <c r="E34" s="220"/>
      <c r="F34" s="220"/>
      <c r="G34" s="73"/>
      <c r="H34" s="73"/>
      <c r="I34" s="73"/>
      <c r="J34" s="223"/>
      <c r="K34" s="223"/>
      <c r="L34" s="223"/>
      <c r="M34" s="223"/>
      <c r="N34" s="223"/>
      <c r="O34" s="223"/>
      <c r="P34" s="186" t="s">
        <v>198</v>
      </c>
      <c r="Q34" s="192"/>
      <c r="R34" s="223"/>
      <c r="S34" s="223"/>
      <c r="T34" s="76"/>
      <c r="U34" s="76"/>
      <c r="V34" s="76"/>
      <c r="W34" s="76"/>
      <c r="X34" s="76"/>
      <c r="Y34" s="76"/>
      <c r="Z34" s="76"/>
      <c r="AA34" s="227"/>
      <c r="AB34" s="227"/>
      <c r="AC34" s="227"/>
      <c r="AD34" s="207"/>
    </row>
    <row r="35" spans="1:30" ht="15.6" customHeight="1">
      <c r="A35" s="192"/>
      <c r="B35" s="217"/>
      <c r="C35" s="217"/>
      <c r="D35" s="217"/>
      <c r="E35" s="217"/>
      <c r="F35" s="217"/>
      <c r="G35" s="217"/>
      <c r="H35" s="217"/>
      <c r="I35" s="217"/>
      <c r="J35" s="218"/>
      <c r="K35" s="218"/>
      <c r="L35" s="218"/>
      <c r="M35" s="218"/>
      <c r="N35" s="218"/>
      <c r="O35" s="218"/>
      <c r="P35" s="218"/>
      <c r="Q35" s="218"/>
      <c r="R35" s="218"/>
      <c r="S35" s="218"/>
      <c r="T35" s="218"/>
      <c r="U35" s="218"/>
      <c r="V35" s="218"/>
      <c r="W35" s="218"/>
      <c r="X35" s="218"/>
      <c r="Y35" s="217"/>
      <c r="Z35" s="217"/>
      <c r="AA35" s="218"/>
      <c r="AB35" s="218"/>
      <c r="AC35" s="219"/>
      <c r="AD35" s="207"/>
    </row>
    <row r="36" spans="1:30" ht="15.6" customHeight="1">
      <c r="A36" s="192"/>
      <c r="B36" s="220"/>
      <c r="C36" s="220"/>
      <c r="D36" s="220"/>
      <c r="E36" s="221"/>
      <c r="F36" s="221"/>
      <c r="G36" s="73"/>
      <c r="H36" s="73"/>
      <c r="I36" s="73"/>
      <c r="J36" s="222"/>
      <c r="K36" s="222"/>
      <c r="L36" s="230"/>
      <c r="M36" s="230"/>
      <c r="N36" s="230"/>
      <c r="O36" s="230"/>
      <c r="P36" s="230"/>
      <c r="Q36" s="230"/>
      <c r="R36" s="230"/>
      <c r="S36" s="230"/>
      <c r="T36" s="230"/>
      <c r="U36" s="230"/>
      <c r="V36" s="230"/>
      <c r="W36" s="222"/>
      <c r="X36" s="222"/>
      <c r="Y36" s="231"/>
      <c r="Z36" s="226"/>
      <c r="AA36" s="232"/>
      <c r="AB36" s="232"/>
      <c r="AC36" s="219"/>
      <c r="AD36" s="207"/>
    </row>
    <row r="37" spans="1:30" ht="15.6" customHeight="1">
      <c r="A37" s="192"/>
      <c r="B37" s="186"/>
      <c r="C37" s="220"/>
      <c r="D37" s="220"/>
      <c r="E37" s="221"/>
      <c r="F37" s="221"/>
      <c r="G37" s="73"/>
      <c r="H37" s="73"/>
      <c r="I37" s="73"/>
      <c r="J37" s="222"/>
      <c r="K37" s="222"/>
      <c r="L37" s="230"/>
      <c r="M37" s="230"/>
      <c r="N37" s="230"/>
      <c r="O37" s="230"/>
      <c r="P37" s="230"/>
      <c r="Q37" s="230"/>
      <c r="R37" s="230"/>
      <c r="S37" s="230"/>
      <c r="T37" s="230"/>
      <c r="U37" s="230"/>
      <c r="V37" s="230"/>
      <c r="W37" s="222"/>
      <c r="X37" s="222"/>
      <c r="Y37" s="231"/>
      <c r="Z37" s="226"/>
      <c r="AA37" s="232"/>
      <c r="AB37" s="232"/>
      <c r="AC37" s="219"/>
      <c r="AD37" s="207"/>
    </row>
    <row r="38" spans="1:30" ht="15.6" customHeight="1">
      <c r="A38" s="192"/>
      <c r="B38" s="233"/>
      <c r="C38" s="233"/>
      <c r="D38" s="233"/>
      <c r="E38" s="220"/>
      <c r="F38" s="220"/>
      <c r="G38" s="73"/>
      <c r="H38" s="73"/>
      <c r="I38" s="73"/>
      <c r="J38" s="223"/>
      <c r="K38" s="223"/>
      <c r="L38" s="223"/>
      <c r="M38" s="223"/>
      <c r="N38" s="223"/>
      <c r="O38" s="223"/>
      <c r="P38" s="223"/>
      <c r="Q38" s="223"/>
      <c r="R38" s="223"/>
      <c r="S38" s="223"/>
      <c r="T38" s="223"/>
      <c r="U38" s="223"/>
      <c r="V38" s="223"/>
      <c r="W38" s="223"/>
      <c r="X38" s="223"/>
      <c r="Y38" s="223"/>
      <c r="Z38" s="226"/>
      <c r="AA38" s="226"/>
      <c r="AB38" s="226"/>
      <c r="AC38" s="219"/>
      <c r="AD38" s="207"/>
    </row>
    <row r="39" spans="1:30" ht="33" customHeight="1">
      <c r="A39" s="192"/>
      <c r="B39" s="220"/>
      <c r="C39" s="220"/>
      <c r="D39" s="220"/>
      <c r="E39" s="220"/>
      <c r="F39" s="220"/>
      <c r="G39" s="73"/>
      <c r="H39" s="73"/>
      <c r="I39" s="73"/>
      <c r="J39" s="223"/>
      <c r="K39" s="223"/>
      <c r="L39" s="223"/>
      <c r="M39" s="223"/>
      <c r="N39" s="223"/>
      <c r="O39" s="223"/>
      <c r="P39" s="223"/>
      <c r="Q39" s="223"/>
      <c r="R39" s="223"/>
      <c r="S39" s="223"/>
      <c r="T39" s="223"/>
      <c r="U39" s="223"/>
      <c r="V39" s="223"/>
      <c r="W39" s="223"/>
      <c r="X39" s="223"/>
      <c r="Y39" s="223"/>
      <c r="Z39" s="226"/>
      <c r="AA39" s="226"/>
      <c r="AB39" s="226"/>
      <c r="AC39" s="219"/>
      <c r="AD39" s="207"/>
    </row>
    <row r="40" spans="1:30" ht="15.75" customHeight="1">
      <c r="A40" s="192"/>
      <c r="B40" s="211" t="s">
        <v>113</v>
      </c>
      <c r="C40" s="211"/>
      <c r="D40" s="211"/>
      <c r="E40" s="220"/>
      <c r="F40" s="220"/>
      <c r="G40" s="73"/>
      <c r="H40" s="73"/>
      <c r="I40" s="73"/>
      <c r="J40" s="504"/>
      <c r="K40" s="505"/>
      <c r="L40" s="223"/>
      <c r="M40" s="223"/>
      <c r="N40" s="223"/>
      <c r="O40" s="223"/>
      <c r="P40" s="223"/>
      <c r="Q40" s="223"/>
      <c r="R40" s="223"/>
      <c r="S40" s="223"/>
      <c r="T40" s="223"/>
      <c r="U40" s="223"/>
      <c r="V40" s="223"/>
      <c r="W40" s="223"/>
      <c r="X40" s="223"/>
      <c r="Y40" s="234"/>
      <c r="Z40" s="73"/>
      <c r="AA40" s="73"/>
      <c r="AB40" s="73"/>
      <c r="AC40" s="219"/>
      <c r="AD40" s="210"/>
    </row>
    <row r="41" spans="1:30" ht="5.25" customHeight="1">
      <c r="A41" s="192"/>
      <c r="B41" s="235"/>
      <c r="C41" s="235"/>
      <c r="D41" s="235"/>
      <c r="E41" s="236"/>
      <c r="F41" s="236"/>
      <c r="G41" s="237"/>
      <c r="H41" s="234"/>
      <c r="I41" s="234"/>
      <c r="J41" s="234"/>
      <c r="K41" s="234"/>
      <c r="L41" s="234"/>
      <c r="M41" s="234"/>
      <c r="N41" s="234"/>
      <c r="O41" s="234"/>
      <c r="P41" s="234"/>
      <c r="Q41" s="234"/>
      <c r="R41" s="234"/>
      <c r="S41" s="234"/>
      <c r="T41" s="234"/>
      <c r="U41" s="234"/>
      <c r="V41" s="234"/>
      <c r="W41" s="234"/>
      <c r="X41" s="234"/>
      <c r="Y41" s="234"/>
      <c r="Z41" s="234"/>
      <c r="AA41" s="227"/>
      <c r="AB41" s="227"/>
      <c r="AC41" s="227"/>
      <c r="AD41" s="207"/>
    </row>
    <row r="42" spans="1:30" ht="15.75" customHeight="1">
      <c r="A42" s="192"/>
      <c r="B42" s="238" t="s">
        <v>45</v>
      </c>
      <c r="C42" s="243"/>
      <c r="D42" s="618" t="s">
        <v>13</v>
      </c>
      <c r="E42" s="618"/>
      <c r="F42" s="268"/>
      <c r="G42" s="241" t="s">
        <v>125</v>
      </c>
      <c r="H42" s="243" t="s">
        <v>18</v>
      </c>
      <c r="I42" s="268" t="s">
        <v>19</v>
      </c>
      <c r="J42" s="589" t="s">
        <v>129</v>
      </c>
      <c r="K42" s="618"/>
      <c r="L42" s="608" t="s">
        <v>102</v>
      </c>
      <c r="M42" s="608"/>
      <c r="N42" s="618" t="s">
        <v>22</v>
      </c>
      <c r="O42" s="618"/>
      <c r="P42" s="618" t="s">
        <v>23</v>
      </c>
      <c r="Q42" s="618"/>
      <c r="R42" s="618"/>
      <c r="S42" s="618" t="s">
        <v>98</v>
      </c>
      <c r="T42" s="618"/>
      <c r="U42" s="618"/>
      <c r="V42" s="618"/>
      <c r="W42" s="618" t="s">
        <v>126</v>
      </c>
      <c r="X42" s="618"/>
      <c r="Y42" s="241" t="s">
        <v>3</v>
      </c>
      <c r="Z42" s="242" t="s">
        <v>14</v>
      </c>
      <c r="AA42" s="589" t="s">
        <v>55</v>
      </c>
      <c r="AB42" s="592"/>
      <c r="AC42" s="219"/>
      <c r="AD42" s="374"/>
    </row>
    <row r="43" spans="1:30" ht="15.75" customHeight="1">
      <c r="A43" s="192"/>
      <c r="B43" s="244" t="s">
        <v>46</v>
      </c>
      <c r="C43" s="250"/>
      <c r="D43" s="248"/>
      <c r="E43" s="248"/>
      <c r="F43" s="247"/>
      <c r="G43" s="248" t="s">
        <v>16</v>
      </c>
      <c r="H43" s="250" t="s">
        <v>16</v>
      </c>
      <c r="I43" s="247" t="s">
        <v>16</v>
      </c>
      <c r="J43" s="627" t="s">
        <v>16</v>
      </c>
      <c r="K43" s="627"/>
      <c r="L43" s="627" t="s">
        <v>16</v>
      </c>
      <c r="M43" s="627"/>
      <c r="N43" s="619" t="s">
        <v>16</v>
      </c>
      <c r="O43" s="619"/>
      <c r="P43" s="619" t="s">
        <v>16</v>
      </c>
      <c r="Q43" s="619"/>
      <c r="R43" s="619"/>
      <c r="S43" s="619" t="s">
        <v>16</v>
      </c>
      <c r="T43" s="619"/>
      <c r="U43" s="619"/>
      <c r="V43" s="619"/>
      <c r="W43" s="619" t="s">
        <v>16</v>
      </c>
      <c r="X43" s="619"/>
      <c r="Y43" s="248" t="s">
        <v>15</v>
      </c>
      <c r="Z43" s="249"/>
      <c r="AA43" s="593" t="s">
        <v>56</v>
      </c>
      <c r="AB43" s="594"/>
      <c r="AC43" s="219"/>
      <c r="AD43" s="207"/>
    </row>
    <row r="44" spans="1:30" ht="15.75" customHeight="1">
      <c r="A44" s="192"/>
      <c r="B44" s="452"/>
      <c r="C44" s="690"/>
      <c r="D44" s="691"/>
      <c r="E44" s="411" t="str">
        <f>IF(C44=0,"","-S")</f>
        <v/>
      </c>
      <c r="F44" s="513"/>
      <c r="G44" s="412"/>
      <c r="H44" s="412">
        <v>14</v>
      </c>
      <c r="I44" s="413"/>
      <c r="J44" s="663"/>
      <c r="K44" s="663"/>
      <c r="L44" s="673"/>
      <c r="M44" s="673"/>
      <c r="N44" s="673"/>
      <c r="O44" s="673"/>
      <c r="P44" s="673"/>
      <c r="Q44" s="673"/>
      <c r="R44" s="673"/>
      <c r="S44" s="685" t="str">
        <f>IF(C44="BD","≥","")</f>
        <v/>
      </c>
      <c r="T44" s="685"/>
      <c r="U44" s="499" t="str">
        <f>IF(C44="BD",(L44+10+10-2*J44),"")</f>
        <v/>
      </c>
      <c r="V44" s="488"/>
      <c r="W44" s="676">
        <f>IF(H44=14,44,IF(H44=12,36,IF(H44=10,36,IF(H44=8,29,""))))</f>
        <v>44</v>
      </c>
      <c r="X44" s="676"/>
      <c r="Y44" s="414"/>
      <c r="Z44" s="393"/>
      <c r="AA44" s="576">
        <f>Y44*Z44</f>
        <v>0</v>
      </c>
      <c r="AB44" s="577"/>
      <c r="AC44" s="219"/>
      <c r="AD44" s="207"/>
    </row>
    <row r="45" spans="1:30" ht="15.75" customHeight="1">
      <c r="A45" s="192"/>
      <c r="B45" s="456"/>
      <c r="C45" s="686"/>
      <c r="D45" s="687"/>
      <c r="E45" s="415" t="str">
        <f>IF(C45=0,"","-S")</f>
        <v/>
      </c>
      <c r="F45" s="514"/>
      <c r="G45" s="407"/>
      <c r="H45" s="407"/>
      <c r="I45" s="408"/>
      <c r="J45" s="663"/>
      <c r="K45" s="663"/>
      <c r="L45" s="681"/>
      <c r="M45" s="681"/>
      <c r="N45" s="681"/>
      <c r="O45" s="681"/>
      <c r="P45" s="673"/>
      <c r="Q45" s="673"/>
      <c r="R45" s="673"/>
      <c r="S45" s="664" t="str">
        <f t="shared" ref="S45:S47" si="0">IF(C45="BD","≥","")</f>
        <v/>
      </c>
      <c r="T45" s="664"/>
      <c r="U45" s="502" t="str">
        <f t="shared" ref="U45:U47" si="1">IF(C45="BD",(L45+10+10-2*J45),"")</f>
        <v/>
      </c>
      <c r="V45" s="489"/>
      <c r="W45" s="677" t="str">
        <f>IF(H45=14,44,IF(H45=12,36,IF(H45=10,36,IF(H45=8,29,""))))</f>
        <v/>
      </c>
      <c r="X45" s="677"/>
      <c r="Y45" s="414"/>
      <c r="Z45" s="417"/>
      <c r="AA45" s="665">
        <f>Y45*Z45</f>
        <v>0</v>
      </c>
      <c r="AB45" s="666"/>
      <c r="AC45" s="219"/>
      <c r="AD45" s="207"/>
    </row>
    <row r="46" spans="1:30" ht="15.75" customHeight="1">
      <c r="A46" s="192"/>
      <c r="B46" s="469"/>
      <c r="C46" s="686"/>
      <c r="D46" s="687"/>
      <c r="E46" s="415" t="str">
        <f>IF(C46=0,"","-S")</f>
        <v/>
      </c>
      <c r="F46" s="514"/>
      <c r="G46" s="407"/>
      <c r="H46" s="407"/>
      <c r="I46" s="408"/>
      <c r="J46" s="663"/>
      <c r="K46" s="663"/>
      <c r="L46" s="681"/>
      <c r="M46" s="681"/>
      <c r="N46" s="681"/>
      <c r="O46" s="681"/>
      <c r="P46" s="673"/>
      <c r="Q46" s="673"/>
      <c r="R46" s="673"/>
      <c r="S46" s="664" t="str">
        <f t="shared" si="0"/>
        <v/>
      </c>
      <c r="T46" s="664"/>
      <c r="U46" s="502" t="str">
        <f t="shared" si="1"/>
        <v/>
      </c>
      <c r="V46" s="489"/>
      <c r="W46" s="677" t="str">
        <f>IF(H46=14,44,IF(H46=12,36,IF(H46=10,36,IF(H46=8,29,""))))</f>
        <v/>
      </c>
      <c r="X46" s="677"/>
      <c r="Y46" s="414"/>
      <c r="Z46" s="418"/>
      <c r="AA46" s="665">
        <f>Y46*Z46</f>
        <v>0</v>
      </c>
      <c r="AB46" s="666"/>
      <c r="AC46" s="219"/>
      <c r="AD46" s="207"/>
    </row>
    <row r="47" spans="1:30" ht="15.75" customHeight="1">
      <c r="A47" s="192"/>
      <c r="B47" s="454"/>
      <c r="C47" s="688"/>
      <c r="D47" s="689"/>
      <c r="E47" s="419" t="str">
        <f>IF(C47=0,"","-S")</f>
        <v/>
      </c>
      <c r="F47" s="515"/>
      <c r="G47" s="409"/>
      <c r="H47" s="409"/>
      <c r="I47" s="410"/>
      <c r="J47" s="692"/>
      <c r="K47" s="693"/>
      <c r="L47" s="670"/>
      <c r="M47" s="670"/>
      <c r="N47" s="670"/>
      <c r="O47" s="670"/>
      <c r="P47" s="682"/>
      <c r="Q47" s="682"/>
      <c r="R47" s="682"/>
      <c r="S47" s="684" t="str">
        <f t="shared" si="0"/>
        <v/>
      </c>
      <c r="T47" s="684"/>
      <c r="U47" s="503" t="str">
        <f t="shared" si="1"/>
        <v/>
      </c>
      <c r="V47" s="496"/>
      <c r="W47" s="683" t="str">
        <f>IF(H47=14,44,IF(H47=12,36,IF(H47=10,36,IF(H47=8,29,""))))</f>
        <v/>
      </c>
      <c r="X47" s="683"/>
      <c r="Y47" s="497"/>
      <c r="Z47" s="421"/>
      <c r="AA47" s="572">
        <f>Y47*Z47</f>
        <v>0</v>
      </c>
      <c r="AB47" s="573"/>
      <c r="AC47" s="219"/>
      <c r="AD47" s="210" t="s">
        <v>128</v>
      </c>
    </row>
    <row r="48" spans="1:30" ht="15.75" customHeight="1">
      <c r="A48" s="192"/>
      <c r="B48" s="220"/>
      <c r="C48" s="506" t="str" cm="1">
        <f t="array" ref="C48">IF(C44="S1",x,IF(C45="S+",14,IF(C46=14,14,IF(C47=14,14,""))))</f>
        <v/>
      </c>
      <c r="D48" s="220"/>
      <c r="E48" s="506"/>
      <c r="F48" s="220"/>
      <c r="G48" s="73"/>
      <c r="H48" s="506">
        <f>IF(H44=14,14,IF(H45=14,14,IF(H46=14,14,IF(H47=14,14,""))))</f>
        <v>14</v>
      </c>
      <c r="I48" s="73"/>
      <c r="J48" s="223"/>
      <c r="K48" s="528"/>
      <c r="L48" s="223"/>
      <c r="M48" s="223"/>
      <c r="N48" s="73"/>
      <c r="O48" s="528"/>
      <c r="P48" s="73"/>
      <c r="Q48" s="73"/>
      <c r="W48" s="528" t="str">
        <f>IF(H48=14, "ø14 --&gt;Emin=205; ausgenommen TYP BV und S1","")</f>
        <v>ø14 --&gt;Emin=205; ausgenommen TYP BV und S1</v>
      </c>
      <c r="Y48" s="231"/>
      <c r="Z48" s="226"/>
      <c r="AA48" s="251"/>
      <c r="AB48" s="251"/>
      <c r="AC48" s="219"/>
      <c r="AD48" s="207"/>
    </row>
    <row r="49" spans="1:53" ht="33" customHeight="1">
      <c r="A49" s="192"/>
      <c r="B49" s="233"/>
      <c r="C49" s="233"/>
      <c r="D49" s="233"/>
      <c r="E49" s="220"/>
      <c r="F49" s="220"/>
      <c r="G49" s="73"/>
      <c r="H49" s="73"/>
      <c r="I49" s="73"/>
      <c r="J49" s="223"/>
      <c r="K49" s="223"/>
      <c r="L49" s="223"/>
      <c r="M49" s="223"/>
      <c r="N49" s="223"/>
      <c r="O49" s="223"/>
      <c r="P49" s="223"/>
      <c r="Q49" s="223"/>
      <c r="R49" s="223"/>
      <c r="S49" s="223"/>
      <c r="T49" s="223"/>
      <c r="U49" s="223"/>
      <c r="V49" s="223"/>
      <c r="W49" s="223"/>
      <c r="X49" s="223"/>
      <c r="Y49" s="223"/>
      <c r="Z49" s="226"/>
      <c r="AA49" s="226"/>
      <c r="AB49" s="226"/>
      <c r="AC49" s="219"/>
      <c r="AD49" s="207"/>
    </row>
    <row r="50" spans="1:53" ht="15.75" customHeight="1">
      <c r="A50" s="192"/>
      <c r="B50" s="211" t="s">
        <v>127</v>
      </c>
      <c r="C50" s="211"/>
      <c r="D50" s="211"/>
      <c r="E50" s="220"/>
      <c r="F50" s="220"/>
      <c r="G50" s="73"/>
      <c r="H50" s="73"/>
      <c r="I50" s="73"/>
      <c r="J50" s="223"/>
      <c r="K50" s="223"/>
      <c r="L50" s="223"/>
      <c r="M50" s="223"/>
      <c r="N50" s="223"/>
      <c r="O50" s="223"/>
      <c r="P50" s="223"/>
      <c r="Q50" s="223"/>
      <c r="R50" s="223"/>
      <c r="S50" s="223"/>
      <c r="T50" s="223"/>
      <c r="U50" s="223"/>
      <c r="V50" s="223"/>
      <c r="W50" s="223"/>
      <c r="X50" s="223"/>
      <c r="Y50" s="234"/>
      <c r="Z50" s="73"/>
      <c r="AA50" s="73"/>
      <c r="AB50" s="73"/>
      <c r="AC50" s="219"/>
      <c r="AD50" s="207"/>
    </row>
    <row r="51" spans="1:53" ht="5.25" customHeight="1">
      <c r="A51" s="192"/>
      <c r="B51" s="235"/>
      <c r="C51" s="235"/>
      <c r="D51" s="235"/>
      <c r="E51" s="236"/>
      <c r="F51" s="236"/>
      <c r="G51" s="237"/>
      <c r="H51" s="234"/>
      <c r="I51" s="234"/>
      <c r="J51" s="234"/>
      <c r="K51" s="234"/>
      <c r="L51" s="234"/>
      <c r="M51" s="234"/>
      <c r="N51" s="234"/>
      <c r="O51" s="234"/>
      <c r="P51" s="234"/>
      <c r="Q51" s="234"/>
      <c r="R51" s="234"/>
      <c r="S51" s="234"/>
      <c r="T51" s="234"/>
      <c r="U51" s="234"/>
      <c r="V51" s="234"/>
      <c r="W51" s="234"/>
      <c r="X51" s="234"/>
      <c r="Y51" s="234"/>
      <c r="Z51" s="234"/>
      <c r="AA51" s="227"/>
      <c r="AB51" s="227"/>
      <c r="AC51" s="219"/>
      <c r="AD51" s="207"/>
    </row>
    <row r="52" spans="1:53" ht="15.75" customHeight="1">
      <c r="A52" s="192"/>
      <c r="B52" s="238" t="s">
        <v>45</v>
      </c>
      <c r="C52" s="243"/>
      <c r="D52" s="618" t="s">
        <v>13</v>
      </c>
      <c r="E52" s="618"/>
      <c r="F52" s="268"/>
      <c r="G52" s="241" t="s">
        <v>125</v>
      </c>
      <c r="H52" s="243" t="s">
        <v>18</v>
      </c>
      <c r="I52" s="268" t="s">
        <v>19</v>
      </c>
      <c r="J52" s="589" t="s">
        <v>129</v>
      </c>
      <c r="K52" s="618"/>
      <c r="L52" s="608" t="s">
        <v>102</v>
      </c>
      <c r="M52" s="608"/>
      <c r="N52" s="618" t="s">
        <v>22</v>
      </c>
      <c r="O52" s="618"/>
      <c r="P52" s="618" t="s">
        <v>23</v>
      </c>
      <c r="Q52" s="618"/>
      <c r="R52" s="618"/>
      <c r="S52" s="618" t="s">
        <v>98</v>
      </c>
      <c r="T52" s="618"/>
      <c r="U52" s="618"/>
      <c r="V52" s="618"/>
      <c r="W52" s="618" t="s">
        <v>126</v>
      </c>
      <c r="X52" s="618"/>
      <c r="Y52" s="241" t="s">
        <v>3</v>
      </c>
      <c r="Z52" s="242" t="s">
        <v>14</v>
      </c>
      <c r="AA52" s="589" t="s">
        <v>55</v>
      </c>
      <c r="AB52" s="592"/>
      <c r="AC52" s="219"/>
      <c r="AD52" s="207"/>
    </row>
    <row r="53" spans="1:53" ht="15.75" customHeight="1">
      <c r="A53" s="192"/>
      <c r="B53" s="244" t="s">
        <v>46</v>
      </c>
      <c r="C53" s="250"/>
      <c r="D53" s="248"/>
      <c r="E53" s="248"/>
      <c r="F53" s="247"/>
      <c r="G53" s="248" t="s">
        <v>16</v>
      </c>
      <c r="H53" s="250" t="s">
        <v>16</v>
      </c>
      <c r="I53" s="247" t="s">
        <v>16</v>
      </c>
      <c r="J53" s="627" t="s">
        <v>16</v>
      </c>
      <c r="K53" s="627"/>
      <c r="L53" s="627" t="s">
        <v>16</v>
      </c>
      <c r="M53" s="627"/>
      <c r="N53" s="619" t="s">
        <v>16</v>
      </c>
      <c r="O53" s="619"/>
      <c r="P53" s="619" t="s">
        <v>16</v>
      </c>
      <c r="Q53" s="619"/>
      <c r="R53" s="619"/>
      <c r="S53" s="619" t="s">
        <v>16</v>
      </c>
      <c r="T53" s="619"/>
      <c r="U53" s="619"/>
      <c r="V53" s="619"/>
      <c r="W53" s="619" t="s">
        <v>16</v>
      </c>
      <c r="X53" s="619"/>
      <c r="Y53" s="248" t="s">
        <v>15</v>
      </c>
      <c r="Z53" s="249"/>
      <c r="AA53" s="593" t="s">
        <v>56</v>
      </c>
      <c r="AB53" s="594"/>
      <c r="AC53" s="219"/>
      <c r="AD53" s="207"/>
    </row>
    <row r="54" spans="1:53" ht="15.75" customHeight="1">
      <c r="A54" s="192"/>
      <c r="B54" s="462"/>
      <c r="C54" s="422" t="str">
        <f>IF(D54=0,"","P")</f>
        <v/>
      </c>
      <c r="D54" s="423"/>
      <c r="E54" s="411" t="str">
        <f>IF(D54=0,"","-S")</f>
        <v/>
      </c>
      <c r="F54" s="513"/>
      <c r="G54" s="161"/>
      <c r="H54" s="412">
        <v>14</v>
      </c>
      <c r="I54" s="413"/>
      <c r="J54" s="674"/>
      <c r="K54" s="675"/>
      <c r="L54" s="673"/>
      <c r="M54" s="673"/>
      <c r="N54" s="673"/>
      <c r="O54" s="673"/>
      <c r="P54" s="673"/>
      <c r="Q54" s="673"/>
      <c r="R54" s="673"/>
      <c r="S54" s="678" t="str">
        <f>IF(D54="BD","≥","")</f>
        <v/>
      </c>
      <c r="T54" s="678"/>
      <c r="U54" s="500" t="str">
        <f>IF(D54="BD",(L54+10+10-2*J54),"")</f>
        <v/>
      </c>
      <c r="V54" s="490"/>
      <c r="W54" s="676">
        <f>IF(H54=14,44,IF(H54=12,36,IF(H54=10,36,IF(H54=8,29,""))))</f>
        <v>44</v>
      </c>
      <c r="X54" s="676"/>
      <c r="Y54" s="414"/>
      <c r="Z54" s="393"/>
      <c r="AA54" s="631">
        <f>Y54*Z54</f>
        <v>0</v>
      </c>
      <c r="AB54" s="567"/>
      <c r="AC54" s="219"/>
      <c r="AD54" s="207"/>
    </row>
    <row r="55" spans="1:53" ht="15.75" customHeight="1">
      <c r="A55" s="192"/>
      <c r="B55" s="470"/>
      <c r="C55" s="422" t="str">
        <f>IF(D55=0,"","P")</f>
        <v/>
      </c>
      <c r="D55" s="424"/>
      <c r="E55" s="415" t="str">
        <f>IF(D55=0,"","-S")</f>
        <v/>
      </c>
      <c r="F55" s="514"/>
      <c r="G55" s="425"/>
      <c r="H55" s="407"/>
      <c r="I55" s="408"/>
      <c r="J55" s="679"/>
      <c r="K55" s="680"/>
      <c r="L55" s="681"/>
      <c r="M55" s="681"/>
      <c r="N55" s="681"/>
      <c r="O55" s="681"/>
      <c r="P55" s="673"/>
      <c r="Q55" s="673"/>
      <c r="R55" s="673"/>
      <c r="S55" s="678" t="str">
        <f>IF(D55="BD","≥","")</f>
        <v/>
      </c>
      <c r="T55" s="678"/>
      <c r="U55" s="501" t="str">
        <f>IF(D55="BD",(L55+10+10-2*J55),"")</f>
        <v/>
      </c>
      <c r="V55" s="491"/>
      <c r="W55" s="677" t="str">
        <f>IF(H55=14,44,IF(H55=12,36,IF(H55=10,36,IF(H55=8,29,""))))</f>
        <v/>
      </c>
      <c r="X55" s="677"/>
      <c r="Y55" s="416"/>
      <c r="Z55" s="417"/>
      <c r="AA55" s="665">
        <f>Y55*Z55</f>
        <v>0</v>
      </c>
      <c r="AB55" s="666"/>
      <c r="AC55" s="219"/>
      <c r="AD55" s="207"/>
    </row>
    <row r="56" spans="1:53" ht="15.75" customHeight="1">
      <c r="A56" s="192"/>
      <c r="B56" s="471"/>
      <c r="C56" s="422" t="str">
        <f>IF(D56=0,"","P")</f>
        <v/>
      </c>
      <c r="D56" s="424"/>
      <c r="E56" s="415" t="str">
        <f>IF(D56=0,"","-S")</f>
        <v/>
      </c>
      <c r="F56" s="514"/>
      <c r="G56" s="426"/>
      <c r="H56" s="407"/>
      <c r="I56" s="408"/>
      <c r="J56" s="679"/>
      <c r="K56" s="680"/>
      <c r="L56" s="681"/>
      <c r="M56" s="681"/>
      <c r="N56" s="681"/>
      <c r="O56" s="681"/>
      <c r="P56" s="673"/>
      <c r="Q56" s="673"/>
      <c r="R56" s="673"/>
      <c r="S56" s="678" t="str">
        <f>IF(D56="BD","≥","")</f>
        <v/>
      </c>
      <c r="T56" s="678"/>
      <c r="U56" s="501" t="str">
        <f>IF(D56="BD",(L56+10+10-2*J56),"")</f>
        <v/>
      </c>
      <c r="V56" s="491"/>
      <c r="W56" s="677" t="str">
        <f>IF(H56=14,44,IF(H56=12,36,IF(H56=10,36,IF(H56=8,29,""))))</f>
        <v/>
      </c>
      <c r="X56" s="677"/>
      <c r="Y56" s="416"/>
      <c r="Z56" s="418"/>
      <c r="AA56" s="665">
        <f>Y56*Z56</f>
        <v>0</v>
      </c>
      <c r="AB56" s="666"/>
      <c r="AC56" s="219"/>
      <c r="AD56" s="207"/>
    </row>
    <row r="57" spans="1:53" ht="15.75" customHeight="1">
      <c r="A57" s="192"/>
      <c r="B57" s="466"/>
      <c r="C57" s="427" t="str">
        <f>IF(D57=0,"","P")</f>
        <v/>
      </c>
      <c r="D57" s="428"/>
      <c r="E57" s="419" t="str">
        <f>IF(D57=0,"","-S")</f>
        <v/>
      </c>
      <c r="F57" s="515"/>
      <c r="G57" s="162"/>
      <c r="H57" s="409"/>
      <c r="I57" s="410"/>
      <c r="J57" s="668"/>
      <c r="K57" s="669"/>
      <c r="L57" s="670"/>
      <c r="M57" s="670"/>
      <c r="N57" s="670"/>
      <c r="O57" s="670"/>
      <c r="P57" s="682"/>
      <c r="Q57" s="682"/>
      <c r="R57" s="682"/>
      <c r="S57" s="671" t="str">
        <f>IF(D57="BD","≥","")</f>
        <v/>
      </c>
      <c r="T57" s="671"/>
      <c r="U57" s="498" t="str">
        <f>IF(D57="BD",(L57+10+10-2*J57),"")</f>
        <v/>
      </c>
      <c r="V57" s="492"/>
      <c r="W57" s="672" t="str">
        <f>IF(H57=14,44,IF(H57=12,36,IF(H57=10,36,IF(H57=8,29,""))))</f>
        <v/>
      </c>
      <c r="X57" s="672"/>
      <c r="Y57" s="420"/>
      <c r="Z57" s="421"/>
      <c r="AA57" s="632">
        <f>Y57*Z57</f>
        <v>0</v>
      </c>
      <c r="AB57" s="573"/>
      <c r="AC57" s="219"/>
      <c r="AD57" s="210" t="s">
        <v>128</v>
      </c>
    </row>
    <row r="58" spans="1:53" ht="15.75" customHeight="1">
      <c r="A58" s="192"/>
      <c r="B58" s="220"/>
      <c r="C58" s="220"/>
      <c r="D58" s="220"/>
      <c r="E58" s="220"/>
      <c r="F58" s="220"/>
      <c r="G58" s="73"/>
      <c r="H58" s="506">
        <f>IF(H54=14,14,IF(H55=14,14,IF(H56=14,14,IF(H57=14,14,""))))</f>
        <v>14</v>
      </c>
      <c r="I58" s="73"/>
      <c r="J58" s="504"/>
      <c r="K58" s="504"/>
      <c r="L58" s="223"/>
      <c r="M58" s="223"/>
      <c r="N58" s="73"/>
      <c r="O58" s="73"/>
      <c r="P58" s="73"/>
      <c r="Q58" s="73"/>
      <c r="R58" s="73"/>
      <c r="S58" s="73"/>
      <c r="U58" s="73"/>
      <c r="V58" s="73"/>
      <c r="W58" s="528" t="str">
        <f>IF(H58=14, "ø14 --&gt;Emin=202; ausgenommen TYP BV und S1","")</f>
        <v>ø14 --&gt;Emin=202; ausgenommen TYP BV und S1</v>
      </c>
      <c r="X58" s="223"/>
      <c r="Y58" s="231"/>
      <c r="Z58" s="226"/>
      <c r="AA58" s="251"/>
      <c r="AB58" s="251"/>
      <c r="AC58" s="219"/>
      <c r="AD58" s="207"/>
    </row>
    <row r="59" spans="1:53" s="254" customFormat="1" ht="22.5" customHeight="1">
      <c r="A59" s="212"/>
      <c r="B59" s="507" t="s">
        <v>167</v>
      </c>
      <c r="C59" s="76"/>
      <c r="D59" s="76"/>
      <c r="E59" s="76"/>
      <c r="F59" s="76"/>
      <c r="G59" s="76"/>
      <c r="H59" s="76"/>
      <c r="I59" s="76"/>
      <c r="J59" s="76"/>
      <c r="K59" s="76"/>
      <c r="L59" s="76"/>
      <c r="M59" s="76"/>
      <c r="N59" s="38"/>
      <c r="O59" s="38"/>
      <c r="P59" s="38"/>
      <c r="Q59" s="76"/>
      <c r="R59" s="76"/>
      <c r="S59" s="76"/>
      <c r="T59" s="39"/>
      <c r="U59" s="39"/>
      <c r="V59" s="39"/>
      <c r="W59" s="40"/>
      <c r="X59" s="40"/>
      <c r="Y59" s="40"/>
      <c r="Z59" s="38"/>
      <c r="AA59" s="38"/>
      <c r="AB59" s="229"/>
      <c r="AC59" s="219"/>
      <c r="AD59" s="252"/>
      <c r="AE59" s="253"/>
      <c r="AF59" s="253"/>
      <c r="AG59" s="253"/>
      <c r="AH59" s="253"/>
      <c r="AI59" s="253"/>
      <c r="AJ59" s="253"/>
      <c r="AK59" s="253"/>
      <c r="AL59" s="253"/>
      <c r="AM59" s="253"/>
      <c r="AN59" s="253"/>
      <c r="AO59" s="253"/>
      <c r="AP59" s="253"/>
      <c r="AQ59" s="253"/>
      <c r="AR59" s="253"/>
      <c r="AS59" s="253"/>
      <c r="AT59" s="253"/>
      <c r="AU59" s="253"/>
      <c r="AV59" s="253"/>
      <c r="AW59" s="253"/>
      <c r="AX59" s="253"/>
      <c r="AY59" s="253"/>
      <c r="AZ59" s="253"/>
      <c r="BA59" s="253"/>
    </row>
    <row r="60" spans="1:53" ht="53.25" customHeight="1">
      <c r="A60" s="192"/>
      <c r="B60" s="584"/>
      <c r="C60" s="584"/>
      <c r="D60" s="584"/>
      <c r="E60" s="584"/>
      <c r="F60" s="584"/>
      <c r="G60" s="584"/>
      <c r="H60" s="584"/>
      <c r="I60" s="584"/>
      <c r="J60" s="584"/>
      <c r="K60" s="255"/>
      <c r="L60" s="255"/>
      <c r="M60" s="255"/>
      <c r="N60" s="256"/>
      <c r="O60" s="256"/>
      <c r="P60" s="256"/>
      <c r="Q60" s="256"/>
      <c r="R60" s="256"/>
      <c r="S60" s="256"/>
      <c r="T60" s="256"/>
      <c r="U60" s="256"/>
      <c r="V60" s="256"/>
      <c r="W60" s="192"/>
      <c r="X60" s="192"/>
      <c r="Y60" s="192"/>
      <c r="Z60" s="192"/>
      <c r="AA60" s="192"/>
      <c r="AB60" s="229"/>
      <c r="AC60" s="219"/>
      <c r="AD60" s="252"/>
    </row>
    <row r="61" spans="1:53" ht="15.75" customHeight="1">
      <c r="A61" s="192"/>
      <c r="B61" s="584"/>
      <c r="C61" s="584"/>
      <c r="D61" s="584"/>
      <c r="E61" s="584"/>
      <c r="F61" s="584"/>
      <c r="G61" s="584"/>
      <c r="H61" s="584"/>
      <c r="I61" s="584"/>
      <c r="J61" s="584"/>
      <c r="K61" s="255"/>
      <c r="L61" s="255"/>
      <c r="M61" s="255"/>
      <c r="N61" s="256"/>
      <c r="O61" s="256"/>
      <c r="P61" s="256"/>
      <c r="Q61" s="256"/>
      <c r="R61" s="256"/>
      <c r="S61" s="256"/>
      <c r="T61" s="256"/>
      <c r="U61" s="256"/>
      <c r="V61" s="256"/>
      <c r="W61" s="256"/>
      <c r="X61" s="256"/>
      <c r="Y61" s="256"/>
      <c r="Z61" s="192"/>
      <c r="AB61" s="87" t="s">
        <v>169</v>
      </c>
      <c r="AC61" s="219"/>
      <c r="AD61" s="252"/>
    </row>
    <row r="62" spans="1:53" s="198" customFormat="1" ht="47.25" customHeight="1">
      <c r="N62" s="47"/>
      <c r="O62" s="47"/>
      <c r="P62" s="47"/>
      <c r="Q62" s="47"/>
      <c r="R62" s="47"/>
      <c r="S62" s="47"/>
      <c r="T62" s="48"/>
      <c r="U62" s="48"/>
      <c r="V62" s="48"/>
      <c r="Z62" s="49"/>
      <c r="AA62" s="49"/>
      <c r="AB62" s="49"/>
      <c r="AC62" s="257"/>
      <c r="AD62" s="257"/>
    </row>
    <row r="63" spans="1:53" s="198" customFormat="1" ht="45.75" customHeight="1">
      <c r="B63" s="629"/>
      <c r="C63" s="629"/>
      <c r="D63" s="629"/>
      <c r="E63" s="629"/>
      <c r="F63" s="629"/>
      <c r="G63" s="629"/>
      <c r="H63" s="629"/>
      <c r="I63" s="629"/>
      <c r="J63" s="629"/>
      <c r="K63" s="258"/>
      <c r="L63" s="258"/>
      <c r="M63" s="258"/>
      <c r="AC63" s="257"/>
      <c r="AD63" s="257"/>
    </row>
    <row r="64" spans="1:53" s="198" customFormat="1" ht="15.75" customHeight="1">
      <c r="B64" s="50"/>
      <c r="C64" s="50"/>
      <c r="D64" s="50"/>
      <c r="E64" s="50"/>
      <c r="F64" s="50"/>
      <c r="G64" s="50"/>
      <c r="H64" s="50"/>
      <c r="I64" s="51"/>
      <c r="J64" s="52"/>
      <c r="K64" s="52"/>
      <c r="L64" s="52"/>
      <c r="M64" s="52"/>
      <c r="N64" s="16"/>
      <c r="O64" s="16"/>
      <c r="P64" s="16"/>
      <c r="Q64" s="52"/>
      <c r="R64" s="52"/>
      <c r="S64" s="52"/>
      <c r="T64" s="50"/>
      <c r="U64" s="50"/>
      <c r="V64" s="50"/>
      <c r="W64" s="48"/>
      <c r="X64" s="48"/>
      <c r="Y64" s="48"/>
      <c r="Z64" s="50"/>
      <c r="AA64" s="50"/>
      <c r="AB64" s="50"/>
      <c r="AC64" s="53"/>
      <c r="AD64" s="53"/>
    </row>
    <row r="65" spans="2:30" s="198" customFormat="1" ht="15.75" customHeight="1">
      <c r="B65" s="53"/>
      <c r="C65" s="53"/>
      <c r="D65" s="53"/>
      <c r="E65" s="53"/>
      <c r="F65" s="53"/>
      <c r="G65" s="53"/>
      <c r="H65" s="53"/>
      <c r="I65" s="51"/>
      <c r="J65" s="52"/>
      <c r="K65" s="52"/>
      <c r="L65" s="52"/>
      <c r="M65" s="52"/>
      <c r="N65" s="16"/>
      <c r="O65" s="16"/>
      <c r="P65" s="16"/>
      <c r="Q65" s="52"/>
      <c r="R65" s="52"/>
      <c r="S65" s="52"/>
      <c r="T65" s="53"/>
      <c r="U65" s="53"/>
      <c r="V65" s="53"/>
      <c r="W65" s="48"/>
      <c r="X65" s="48"/>
      <c r="Y65" s="48"/>
      <c r="Z65" s="53"/>
      <c r="AA65" s="53"/>
      <c r="AB65" s="53"/>
      <c r="AC65" s="53"/>
      <c r="AD65" s="53"/>
    </row>
    <row r="66" spans="2:30" s="198" customFormat="1" ht="11.25" customHeight="1">
      <c r="B66" s="54"/>
      <c r="C66" s="54"/>
      <c r="D66" s="54"/>
      <c r="E66" s="54"/>
      <c r="F66" s="54"/>
      <c r="G66" s="53"/>
      <c r="H66" s="53"/>
      <c r="I66" s="54"/>
      <c r="J66" s="53"/>
      <c r="K66" s="53"/>
      <c r="L66" s="53"/>
      <c r="M66" s="53"/>
      <c r="N66" s="53"/>
      <c r="O66" s="53"/>
      <c r="P66" s="53"/>
      <c r="Q66" s="53"/>
      <c r="R66" s="53"/>
      <c r="S66" s="53"/>
      <c r="T66" s="55"/>
      <c r="U66" s="55"/>
      <c r="V66" s="55"/>
      <c r="W66" s="48"/>
      <c r="X66" s="48"/>
      <c r="Y66" s="48"/>
      <c r="Z66" s="56"/>
      <c r="AC66" s="53"/>
      <c r="AD66" s="53"/>
    </row>
    <row r="67" spans="2:30" s="198" customFormat="1" ht="15.75" customHeight="1">
      <c r="J67" s="53"/>
      <c r="K67" s="53"/>
      <c r="L67" s="53"/>
      <c r="M67" s="53"/>
      <c r="N67" s="53"/>
      <c r="O67" s="53"/>
      <c r="P67" s="53"/>
      <c r="Q67" s="55"/>
      <c r="R67" s="55"/>
      <c r="S67" s="55"/>
      <c r="T67" s="55"/>
      <c r="U67" s="55"/>
      <c r="V67" s="55"/>
      <c r="W67" s="48"/>
      <c r="X67" s="48"/>
      <c r="Y67" s="48"/>
      <c r="Z67" s="18"/>
      <c r="AA67" s="19"/>
      <c r="AB67" s="19"/>
      <c r="AC67" s="53"/>
      <c r="AD67" s="53"/>
    </row>
    <row r="68" spans="2:30" s="198" customFormat="1">
      <c r="J68" s="53"/>
      <c r="K68" s="53"/>
      <c r="L68" s="53"/>
      <c r="M68" s="53"/>
      <c r="N68" s="53"/>
      <c r="O68" s="53"/>
      <c r="P68" s="53"/>
      <c r="Q68" s="55"/>
      <c r="R68" s="55"/>
      <c r="S68" s="55"/>
      <c r="T68" s="55"/>
      <c r="U68" s="55"/>
      <c r="V68" s="55"/>
      <c r="W68" s="48"/>
      <c r="X68" s="48"/>
      <c r="Y68" s="48"/>
      <c r="Z68" s="53"/>
      <c r="AA68" s="53"/>
      <c r="AB68" s="53"/>
      <c r="AC68" s="53"/>
      <c r="AD68" s="53"/>
    </row>
    <row r="69" spans="2:30" s="198" customFormat="1" ht="15">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60"/>
      <c r="AA69" s="260"/>
      <c r="AB69" s="260"/>
      <c r="AC69" s="53"/>
      <c r="AD69" s="53"/>
    </row>
    <row r="70" spans="2:30" s="198" customFormat="1">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53"/>
      <c r="AD70" s="53"/>
    </row>
    <row r="71" spans="2:30" s="198" customFormat="1">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53"/>
      <c r="AD71" s="53"/>
    </row>
    <row r="72" spans="2:30" s="198" customFormat="1">
      <c r="J72" s="261"/>
      <c r="K72" s="261"/>
      <c r="L72" s="261"/>
      <c r="M72" s="261"/>
      <c r="N72" s="261"/>
      <c r="O72" s="261"/>
      <c r="P72" s="261"/>
      <c r="Q72" s="261"/>
      <c r="R72" s="261"/>
      <c r="S72" s="261"/>
      <c r="T72" s="260"/>
      <c r="U72" s="260"/>
      <c r="V72" s="260"/>
      <c r="W72" s="260"/>
      <c r="X72" s="260"/>
      <c r="Y72" s="260"/>
      <c r="Z72" s="260"/>
      <c r="AA72" s="260"/>
      <c r="AB72" s="260"/>
      <c r="AC72" s="206"/>
      <c r="AD72" s="206"/>
    </row>
    <row r="73" spans="2:30" s="198" customFormat="1">
      <c r="J73" s="261"/>
      <c r="K73" s="261"/>
      <c r="L73" s="261"/>
      <c r="M73" s="261"/>
      <c r="N73" s="261"/>
      <c r="O73" s="261"/>
      <c r="P73" s="261"/>
      <c r="Q73" s="261"/>
      <c r="R73" s="261"/>
      <c r="S73" s="261"/>
      <c r="T73" s="260"/>
      <c r="U73" s="260"/>
      <c r="V73" s="260"/>
      <c r="W73" s="260"/>
      <c r="X73" s="260"/>
      <c r="Y73" s="260"/>
      <c r="Z73" s="260"/>
      <c r="AA73" s="260"/>
      <c r="AB73" s="260"/>
      <c r="AC73" s="206"/>
      <c r="AD73" s="206"/>
    </row>
    <row r="74" spans="2:30" s="198" customFormat="1">
      <c r="AC74" s="206"/>
      <c r="AD74" s="206"/>
    </row>
    <row r="75" spans="2:30" s="198" customFormat="1">
      <c r="AC75" s="262"/>
      <c r="AD75" s="262"/>
    </row>
    <row r="76" spans="2:30" s="198" customFormat="1">
      <c r="AC76" s="206"/>
      <c r="AD76" s="206"/>
    </row>
    <row r="77" spans="2:30" s="198" customFormat="1">
      <c r="AC77" s="206"/>
      <c r="AD77" s="206"/>
    </row>
    <row r="78" spans="2:30" s="198" customFormat="1">
      <c r="AC78" s="206"/>
      <c r="AD78" s="206"/>
    </row>
    <row r="79" spans="2:30" s="198" customFormat="1">
      <c r="AC79" s="206"/>
      <c r="AD79" s="206"/>
    </row>
    <row r="80" spans="2:30" s="198" customFormat="1">
      <c r="AC80" s="206"/>
      <c r="AD80" s="206"/>
    </row>
    <row r="81" spans="29:30" s="198" customFormat="1">
      <c r="AC81" s="206"/>
      <c r="AD81" s="206"/>
    </row>
    <row r="82" spans="29:30" s="198" customFormat="1">
      <c r="AC82" s="206"/>
      <c r="AD82" s="206"/>
    </row>
    <row r="83" spans="29:30" s="198" customFormat="1">
      <c r="AC83" s="206"/>
      <c r="AD83" s="206"/>
    </row>
    <row r="84" spans="29:30" s="198" customFormat="1">
      <c r="AC84" s="206"/>
      <c r="AD84" s="206"/>
    </row>
    <row r="85" spans="29:30" s="198" customFormat="1">
      <c r="AC85" s="206"/>
      <c r="AD85" s="206"/>
    </row>
    <row r="86" spans="29:30" s="198" customFormat="1">
      <c r="AC86" s="206"/>
      <c r="AD86" s="206"/>
    </row>
    <row r="87" spans="29:30" s="198" customFormat="1">
      <c r="AC87" s="206"/>
      <c r="AD87" s="206"/>
    </row>
    <row r="88" spans="29:30" s="198" customFormat="1">
      <c r="AC88" s="206"/>
      <c r="AD88" s="206"/>
    </row>
    <row r="89" spans="29:30" s="198" customFormat="1">
      <c r="AC89" s="206"/>
      <c r="AD89" s="206"/>
    </row>
    <row r="90" spans="29:30" s="198" customFormat="1">
      <c r="AC90" s="206"/>
      <c r="AD90" s="206"/>
    </row>
    <row r="91" spans="29:30" s="198" customFormat="1">
      <c r="AC91" s="206"/>
      <c r="AD91" s="206"/>
    </row>
    <row r="92" spans="29:30" s="198" customFormat="1">
      <c r="AC92" s="206"/>
      <c r="AD92" s="206"/>
    </row>
    <row r="93" spans="29:30" s="198" customFormat="1">
      <c r="AC93" s="206"/>
      <c r="AD93" s="206"/>
    </row>
    <row r="94" spans="29:30" s="198" customFormat="1">
      <c r="AC94" s="206"/>
      <c r="AD94" s="206"/>
    </row>
    <row r="95" spans="29:30" s="198" customFormat="1">
      <c r="AC95" s="206"/>
      <c r="AD95" s="206"/>
    </row>
    <row r="96" spans="29:30" s="198" customFormat="1">
      <c r="AC96" s="206"/>
      <c r="AD96" s="206"/>
    </row>
    <row r="97" spans="29:30" s="198" customFormat="1">
      <c r="AC97" s="206"/>
      <c r="AD97" s="206"/>
    </row>
    <row r="98" spans="29:30" s="198" customFormat="1">
      <c r="AC98" s="206"/>
      <c r="AD98" s="206"/>
    </row>
    <row r="99" spans="29:30" s="198" customFormat="1">
      <c r="AC99" s="206"/>
      <c r="AD99" s="206"/>
    </row>
    <row r="100" spans="29:30" s="198" customFormat="1">
      <c r="AC100" s="206"/>
      <c r="AD100" s="206"/>
    </row>
    <row r="101" spans="29:30" s="198" customFormat="1">
      <c r="AC101" s="206"/>
      <c r="AD101" s="206"/>
    </row>
    <row r="102" spans="29:30" s="198" customFormat="1">
      <c r="AC102" s="206"/>
      <c r="AD102" s="206"/>
    </row>
    <row r="103" spans="29:30" s="198" customFormat="1">
      <c r="AC103" s="206"/>
      <c r="AD103" s="206"/>
    </row>
    <row r="104" spans="29:30" s="198" customFormat="1">
      <c r="AC104" s="206"/>
      <c r="AD104" s="206"/>
    </row>
    <row r="105" spans="29:30" s="198" customFormat="1">
      <c r="AC105" s="206"/>
      <c r="AD105" s="206"/>
    </row>
    <row r="106" spans="29:30" s="198" customFormat="1">
      <c r="AC106" s="206"/>
      <c r="AD106" s="206"/>
    </row>
    <row r="107" spans="29:30" s="198" customFormat="1">
      <c r="AC107" s="206"/>
      <c r="AD107" s="206"/>
    </row>
    <row r="108" spans="29:30" s="198" customFormat="1">
      <c r="AC108" s="206"/>
      <c r="AD108" s="206"/>
    </row>
    <row r="109" spans="29:30" s="198" customFormat="1">
      <c r="AC109" s="206"/>
      <c r="AD109" s="206"/>
    </row>
    <row r="110" spans="29:30" s="198" customFormat="1">
      <c r="AC110" s="206"/>
      <c r="AD110" s="206"/>
    </row>
    <row r="111" spans="29:30" s="198" customFormat="1">
      <c r="AC111" s="206"/>
      <c r="AD111" s="206"/>
    </row>
    <row r="112" spans="29:30" s="198" customFormat="1">
      <c r="AC112" s="206"/>
      <c r="AD112" s="206"/>
    </row>
    <row r="113" spans="29:30">
      <c r="AC113" s="263"/>
      <c r="AD113" s="206"/>
    </row>
    <row r="114" spans="29:30">
      <c r="AC114" s="263"/>
      <c r="AD114" s="206"/>
    </row>
    <row r="115" spans="29:30">
      <c r="AC115" s="263"/>
      <c r="AD115" s="206"/>
    </row>
    <row r="116" spans="29:30">
      <c r="AC116" s="263"/>
      <c r="AD116" s="206"/>
    </row>
    <row r="117" spans="29:30">
      <c r="AC117" s="263"/>
      <c r="AD117" s="206"/>
    </row>
    <row r="118" spans="29:30">
      <c r="AC118" s="263"/>
      <c r="AD118" s="206"/>
    </row>
    <row r="119" spans="29:30">
      <c r="AC119" s="263"/>
      <c r="AD119" s="206"/>
    </row>
    <row r="120" spans="29:30">
      <c r="AC120" s="263"/>
      <c r="AD120" s="206"/>
    </row>
    <row r="121" spans="29:30">
      <c r="AC121" s="263"/>
      <c r="AD121" s="206"/>
    </row>
    <row r="122" spans="29:30">
      <c r="AC122" s="263"/>
      <c r="AD122" s="206"/>
    </row>
    <row r="123" spans="29:30">
      <c r="AC123" s="263"/>
      <c r="AD123" s="206"/>
    </row>
    <row r="124" spans="29:30">
      <c r="AC124" s="263"/>
      <c r="AD124" s="206"/>
    </row>
    <row r="125" spans="29:30">
      <c r="AC125" s="263"/>
      <c r="AD125" s="206"/>
    </row>
    <row r="126" spans="29:30">
      <c r="AC126" s="263"/>
      <c r="AD126" s="206"/>
    </row>
    <row r="127" spans="29:30">
      <c r="AC127" s="263"/>
      <c r="AD127" s="206"/>
    </row>
    <row r="128" spans="29:30">
      <c r="AC128" s="263"/>
      <c r="AD128" s="206"/>
    </row>
    <row r="129" spans="29:30">
      <c r="AC129" s="263"/>
      <c r="AD129" s="206"/>
    </row>
    <row r="130" spans="29:30">
      <c r="AC130" s="263"/>
      <c r="AD130" s="206"/>
    </row>
    <row r="131" spans="29:30">
      <c r="AC131" s="263"/>
      <c r="AD131" s="206"/>
    </row>
    <row r="132" spans="29:30">
      <c r="AC132" s="263"/>
      <c r="AD132" s="206"/>
    </row>
    <row r="133" spans="29:30">
      <c r="AC133" s="263"/>
      <c r="AD133" s="206"/>
    </row>
    <row r="134" spans="29:30">
      <c r="AC134" s="263"/>
      <c r="AD134" s="206"/>
    </row>
    <row r="135" spans="29:30">
      <c r="AC135" s="263"/>
      <c r="AD135" s="206"/>
    </row>
    <row r="136" spans="29:30">
      <c r="AC136" s="263"/>
      <c r="AD136" s="206"/>
    </row>
    <row r="137" spans="29:30">
      <c r="AC137" s="263"/>
      <c r="AD137" s="206"/>
    </row>
    <row r="138" spans="29:30">
      <c r="AC138" s="263"/>
      <c r="AD138" s="206"/>
    </row>
    <row r="139" spans="29:30">
      <c r="AC139" s="263"/>
      <c r="AD139" s="206"/>
    </row>
    <row r="140" spans="29:30">
      <c r="AC140" s="263"/>
      <c r="AD140" s="206"/>
    </row>
    <row r="141" spans="29:30">
      <c r="AC141" s="263"/>
      <c r="AD141" s="206"/>
    </row>
    <row r="142" spans="29:30">
      <c r="AC142" s="263"/>
      <c r="AD142" s="206"/>
    </row>
    <row r="143" spans="29:30">
      <c r="AC143" s="263"/>
      <c r="AD143" s="206"/>
    </row>
    <row r="144" spans="29:30">
      <c r="AC144" s="263"/>
      <c r="AD144" s="206"/>
    </row>
    <row r="145" spans="29:30">
      <c r="AC145" s="263"/>
      <c r="AD145" s="206"/>
    </row>
    <row r="146" spans="29:30">
      <c r="AC146" s="263"/>
      <c r="AD146" s="206"/>
    </row>
    <row r="147" spans="29:30">
      <c r="AC147" s="263"/>
      <c r="AD147" s="206"/>
    </row>
    <row r="148" spans="29:30">
      <c r="AC148" s="263"/>
      <c r="AD148" s="206"/>
    </row>
    <row r="149" spans="29:30">
      <c r="AC149" s="263"/>
      <c r="AD149" s="206"/>
    </row>
    <row r="150" spans="29:30">
      <c r="AC150" s="263"/>
      <c r="AD150" s="206"/>
    </row>
    <row r="151" spans="29:30">
      <c r="AC151" s="263"/>
      <c r="AD151" s="206"/>
    </row>
    <row r="152" spans="29:30">
      <c r="AC152" s="263"/>
      <c r="AD152" s="206"/>
    </row>
    <row r="153" spans="29:30">
      <c r="AC153" s="263"/>
      <c r="AD153" s="206"/>
    </row>
    <row r="154" spans="29:30">
      <c r="AC154" s="263"/>
      <c r="AD154" s="206"/>
    </row>
    <row r="155" spans="29:30">
      <c r="AC155" s="263"/>
      <c r="AD155" s="206"/>
    </row>
    <row r="156" spans="29:30">
      <c r="AC156" s="263"/>
      <c r="AD156" s="206"/>
    </row>
    <row r="157" spans="29:30">
      <c r="AC157" s="263"/>
      <c r="AD157" s="206"/>
    </row>
    <row r="158" spans="29:30">
      <c r="AC158" s="263"/>
      <c r="AD158" s="206"/>
    </row>
    <row r="159" spans="29:30">
      <c r="AC159" s="263"/>
      <c r="AD159" s="206"/>
    </row>
    <row r="160" spans="29:30">
      <c r="AC160" s="263"/>
      <c r="AD160" s="206"/>
    </row>
    <row r="161" spans="29:30">
      <c r="AC161" s="263"/>
      <c r="AD161" s="206"/>
    </row>
    <row r="162" spans="29:30">
      <c r="AC162" s="263"/>
      <c r="AD162" s="206"/>
    </row>
    <row r="163" spans="29:30">
      <c r="AC163" s="263"/>
      <c r="AD163" s="206"/>
    </row>
    <row r="164" spans="29:30">
      <c r="AC164" s="263"/>
      <c r="AD164" s="206"/>
    </row>
    <row r="165" spans="29:30">
      <c r="AC165" s="263"/>
      <c r="AD165" s="206"/>
    </row>
    <row r="166" spans="29:30">
      <c r="AC166" s="263"/>
      <c r="AD166" s="206"/>
    </row>
    <row r="167" spans="29:30">
      <c r="AC167" s="263"/>
      <c r="AD167" s="206"/>
    </row>
    <row r="168" spans="29:30">
      <c r="AC168" s="263"/>
      <c r="AD168" s="206"/>
    </row>
    <row r="169" spans="29:30">
      <c r="AC169" s="263"/>
      <c r="AD169" s="206"/>
    </row>
    <row r="170" spans="29:30">
      <c r="AC170" s="263"/>
      <c r="AD170" s="206"/>
    </row>
    <row r="171" spans="29:30">
      <c r="AC171" s="263"/>
      <c r="AD171" s="206"/>
    </row>
    <row r="172" spans="29:30">
      <c r="AC172" s="263"/>
      <c r="AD172" s="206"/>
    </row>
    <row r="173" spans="29:30">
      <c r="AC173" s="263"/>
      <c r="AD173" s="206"/>
    </row>
    <row r="174" spans="29:30">
      <c r="AC174" s="263"/>
      <c r="AD174" s="206"/>
    </row>
    <row r="175" spans="29:30">
      <c r="AC175" s="263"/>
      <c r="AD175" s="206"/>
    </row>
    <row r="176" spans="29:30">
      <c r="AC176" s="263"/>
      <c r="AD176" s="206"/>
    </row>
    <row r="177" spans="29:30">
      <c r="AC177" s="263"/>
      <c r="AD177" s="206"/>
    </row>
    <row r="178" spans="29:30">
      <c r="AC178" s="263"/>
      <c r="AD178" s="206"/>
    </row>
    <row r="179" spans="29:30">
      <c r="AC179" s="263"/>
      <c r="AD179" s="206"/>
    </row>
    <row r="180" spans="29:30">
      <c r="AC180" s="263"/>
      <c r="AD180" s="206"/>
    </row>
    <row r="181" spans="29:30">
      <c r="AC181" s="263"/>
      <c r="AD181" s="206"/>
    </row>
    <row r="182" spans="29:30">
      <c r="AC182" s="263"/>
      <c r="AD182" s="206"/>
    </row>
    <row r="183" spans="29:30">
      <c r="AC183" s="263"/>
      <c r="AD183" s="206"/>
    </row>
    <row r="184" spans="29:30">
      <c r="AC184" s="263"/>
      <c r="AD184" s="206"/>
    </row>
    <row r="185" spans="29:30">
      <c r="AC185" s="263"/>
      <c r="AD185" s="206"/>
    </row>
    <row r="186" spans="29:30">
      <c r="AC186" s="263"/>
      <c r="AD186" s="206"/>
    </row>
    <row r="187" spans="29:30">
      <c r="AC187" s="263"/>
      <c r="AD187" s="206"/>
    </row>
    <row r="188" spans="29:30">
      <c r="AC188" s="263"/>
      <c r="AD188" s="206"/>
    </row>
    <row r="189" spans="29:30">
      <c r="AC189" s="263"/>
      <c r="AD189" s="206"/>
    </row>
    <row r="190" spans="29:30">
      <c r="AC190" s="263"/>
      <c r="AD190" s="206"/>
    </row>
    <row r="191" spans="29:30">
      <c r="AC191" s="263"/>
      <c r="AD191" s="206"/>
    </row>
    <row r="192" spans="29:30">
      <c r="AC192" s="263"/>
      <c r="AD192" s="206"/>
    </row>
    <row r="193" spans="29:30">
      <c r="AC193" s="263"/>
      <c r="AD193" s="206"/>
    </row>
    <row r="194" spans="29:30">
      <c r="AC194" s="263"/>
      <c r="AD194" s="206"/>
    </row>
    <row r="195" spans="29:30">
      <c r="AC195" s="263"/>
      <c r="AD195" s="206"/>
    </row>
    <row r="196" spans="29:30">
      <c r="AC196" s="263"/>
      <c r="AD196" s="206"/>
    </row>
    <row r="197" spans="29:30">
      <c r="AC197" s="263"/>
      <c r="AD197" s="206"/>
    </row>
    <row r="198" spans="29:30">
      <c r="AC198" s="263"/>
      <c r="AD198" s="206"/>
    </row>
    <row r="199" spans="29:30">
      <c r="AC199" s="263"/>
      <c r="AD199" s="206"/>
    </row>
    <row r="200" spans="29:30">
      <c r="AC200" s="263"/>
      <c r="AD200" s="206"/>
    </row>
    <row r="201" spans="29:30">
      <c r="AC201" s="263"/>
      <c r="AD201" s="206"/>
    </row>
    <row r="202" spans="29:30">
      <c r="AC202" s="263"/>
      <c r="AD202" s="206"/>
    </row>
    <row r="203" spans="29:30">
      <c r="AC203" s="263"/>
      <c r="AD203" s="206"/>
    </row>
    <row r="204" spans="29:30">
      <c r="AC204" s="263"/>
      <c r="AD204" s="206"/>
    </row>
    <row r="205" spans="29:30">
      <c r="AC205" s="263"/>
      <c r="AD205" s="206"/>
    </row>
    <row r="206" spans="29:30">
      <c r="AC206" s="263"/>
      <c r="AD206" s="206"/>
    </row>
    <row r="207" spans="29:30">
      <c r="AC207" s="263"/>
      <c r="AD207" s="206"/>
    </row>
    <row r="208" spans="29:30">
      <c r="AC208" s="263"/>
      <c r="AD208" s="206"/>
    </row>
    <row r="209" spans="29:30">
      <c r="AC209" s="263"/>
      <c r="AD209" s="206"/>
    </row>
    <row r="210" spans="29:30">
      <c r="AC210" s="263"/>
      <c r="AD210" s="206"/>
    </row>
    <row r="211" spans="29:30">
      <c r="AC211" s="263"/>
      <c r="AD211" s="206"/>
    </row>
    <row r="212" spans="29:30">
      <c r="AC212" s="263"/>
      <c r="AD212" s="206"/>
    </row>
    <row r="213" spans="29:30">
      <c r="AC213" s="263"/>
      <c r="AD213" s="206"/>
    </row>
    <row r="214" spans="29:30">
      <c r="AC214" s="263"/>
      <c r="AD214" s="206"/>
    </row>
    <row r="215" spans="29:30">
      <c r="AC215" s="263"/>
      <c r="AD215" s="206"/>
    </row>
    <row r="216" spans="29:30">
      <c r="AC216" s="263"/>
      <c r="AD216" s="206"/>
    </row>
    <row r="217" spans="29:30">
      <c r="AC217" s="263"/>
      <c r="AD217" s="206"/>
    </row>
    <row r="218" spans="29:30">
      <c r="AC218" s="263"/>
      <c r="AD218" s="206"/>
    </row>
    <row r="219" spans="29:30">
      <c r="AC219" s="263"/>
      <c r="AD219" s="206"/>
    </row>
    <row r="220" spans="29:30">
      <c r="AC220" s="263"/>
      <c r="AD220" s="206"/>
    </row>
    <row r="221" spans="29:30">
      <c r="AC221" s="263"/>
      <c r="AD221" s="206"/>
    </row>
    <row r="222" spans="29:30">
      <c r="AC222" s="263"/>
      <c r="AD222" s="206"/>
    </row>
    <row r="223" spans="29:30">
      <c r="AC223" s="263"/>
      <c r="AD223" s="206"/>
    </row>
    <row r="224" spans="29:30">
      <c r="AC224" s="263"/>
      <c r="AD224" s="206"/>
    </row>
    <row r="225" spans="29:30">
      <c r="AC225" s="263"/>
      <c r="AD225" s="206"/>
    </row>
    <row r="226" spans="29:30">
      <c r="AC226" s="263"/>
      <c r="AD226" s="206"/>
    </row>
    <row r="227" spans="29:30">
      <c r="AC227" s="263"/>
      <c r="AD227" s="206"/>
    </row>
    <row r="228" spans="29:30">
      <c r="AC228" s="263"/>
      <c r="AD228" s="206"/>
    </row>
    <row r="229" spans="29:30">
      <c r="AC229" s="263"/>
      <c r="AD229" s="206"/>
    </row>
    <row r="230" spans="29:30">
      <c r="AC230" s="263"/>
      <c r="AD230" s="206"/>
    </row>
    <row r="231" spans="29:30">
      <c r="AC231" s="263"/>
      <c r="AD231" s="206"/>
    </row>
    <row r="232" spans="29:30">
      <c r="AC232" s="263"/>
      <c r="AD232" s="206"/>
    </row>
    <row r="233" spans="29:30">
      <c r="AC233" s="263"/>
      <c r="AD233" s="206"/>
    </row>
    <row r="234" spans="29:30">
      <c r="AC234" s="263"/>
      <c r="AD234" s="206"/>
    </row>
    <row r="235" spans="29:30">
      <c r="AC235" s="263"/>
      <c r="AD235" s="206"/>
    </row>
    <row r="236" spans="29:30">
      <c r="AC236" s="263"/>
      <c r="AD236" s="206"/>
    </row>
    <row r="237" spans="29:30">
      <c r="AC237" s="263"/>
      <c r="AD237" s="206"/>
    </row>
    <row r="238" spans="29:30">
      <c r="AC238" s="263"/>
      <c r="AD238" s="206"/>
    </row>
    <row r="239" spans="29:30">
      <c r="AC239" s="263"/>
      <c r="AD239" s="206"/>
    </row>
    <row r="240" spans="29:30">
      <c r="AC240" s="263"/>
      <c r="AD240" s="206"/>
    </row>
    <row r="241" spans="29:30">
      <c r="AC241" s="263"/>
      <c r="AD241" s="206"/>
    </row>
    <row r="242" spans="29:30">
      <c r="AC242" s="263"/>
      <c r="AD242" s="206"/>
    </row>
    <row r="243" spans="29:30">
      <c r="AC243" s="263"/>
      <c r="AD243" s="206"/>
    </row>
    <row r="244" spans="29:30">
      <c r="AC244" s="263"/>
      <c r="AD244" s="206"/>
    </row>
    <row r="245" spans="29:30">
      <c r="AC245" s="263"/>
      <c r="AD245" s="206"/>
    </row>
    <row r="246" spans="29:30">
      <c r="AC246" s="263"/>
      <c r="AD246" s="206"/>
    </row>
    <row r="247" spans="29:30">
      <c r="AC247" s="263"/>
      <c r="AD247" s="206"/>
    </row>
    <row r="248" spans="29:30">
      <c r="AC248" s="263"/>
      <c r="AD248" s="206"/>
    </row>
    <row r="249" spans="29:30">
      <c r="AC249" s="263"/>
      <c r="AD249" s="206"/>
    </row>
    <row r="250" spans="29:30">
      <c r="AC250" s="263"/>
      <c r="AD250" s="206"/>
    </row>
    <row r="251" spans="29:30">
      <c r="AC251" s="263"/>
      <c r="AD251" s="206"/>
    </row>
    <row r="252" spans="29:30">
      <c r="AC252" s="263"/>
      <c r="AD252" s="206"/>
    </row>
    <row r="253" spans="29:30">
      <c r="AC253" s="263"/>
      <c r="AD253" s="206"/>
    </row>
    <row r="254" spans="29:30">
      <c r="AC254" s="263"/>
      <c r="AD254" s="206"/>
    </row>
    <row r="255" spans="29:30">
      <c r="AC255" s="263"/>
      <c r="AD255" s="206"/>
    </row>
    <row r="256" spans="29:30">
      <c r="AC256" s="263"/>
      <c r="AD256" s="206"/>
    </row>
    <row r="257" spans="29:30">
      <c r="AC257" s="263"/>
      <c r="AD257" s="206"/>
    </row>
    <row r="258" spans="29:30">
      <c r="AC258" s="263"/>
      <c r="AD258" s="206"/>
    </row>
    <row r="259" spans="29:30">
      <c r="AC259" s="263"/>
      <c r="AD259" s="206"/>
    </row>
    <row r="260" spans="29:30">
      <c r="AC260" s="263"/>
      <c r="AD260" s="206"/>
    </row>
    <row r="261" spans="29:30">
      <c r="AC261" s="263"/>
      <c r="AD261" s="206"/>
    </row>
    <row r="262" spans="29:30">
      <c r="AC262" s="263"/>
      <c r="AD262" s="206"/>
    </row>
    <row r="263" spans="29:30">
      <c r="AC263" s="263"/>
      <c r="AD263" s="206"/>
    </row>
    <row r="264" spans="29:30">
      <c r="AC264" s="263"/>
      <c r="AD264" s="206"/>
    </row>
    <row r="265" spans="29:30">
      <c r="AC265" s="263"/>
      <c r="AD265" s="206"/>
    </row>
    <row r="266" spans="29:30">
      <c r="AC266" s="263"/>
      <c r="AD266" s="206"/>
    </row>
    <row r="267" spans="29:30">
      <c r="AC267" s="263"/>
      <c r="AD267" s="206"/>
    </row>
    <row r="268" spans="29:30">
      <c r="AC268" s="263"/>
      <c r="AD268" s="206"/>
    </row>
    <row r="269" spans="29:30">
      <c r="AC269" s="263"/>
      <c r="AD269" s="206"/>
    </row>
    <row r="270" spans="29:30">
      <c r="AC270" s="263"/>
      <c r="AD270" s="206"/>
    </row>
    <row r="271" spans="29:30">
      <c r="AC271" s="263"/>
      <c r="AD271" s="206"/>
    </row>
    <row r="272" spans="29:30">
      <c r="AC272" s="263"/>
      <c r="AD272" s="206"/>
    </row>
    <row r="273" spans="29:30">
      <c r="AC273" s="263"/>
      <c r="AD273" s="206"/>
    </row>
    <row r="274" spans="29:30">
      <c r="AC274" s="263"/>
      <c r="AD274" s="206"/>
    </row>
    <row r="275" spans="29:30">
      <c r="AC275" s="263"/>
      <c r="AD275" s="206"/>
    </row>
    <row r="276" spans="29:30">
      <c r="AC276" s="263"/>
      <c r="AD276" s="206"/>
    </row>
    <row r="277" spans="29:30">
      <c r="AC277" s="263"/>
      <c r="AD277" s="206"/>
    </row>
    <row r="278" spans="29:30">
      <c r="AC278" s="263"/>
      <c r="AD278" s="206"/>
    </row>
    <row r="279" spans="29:30">
      <c r="AC279" s="263"/>
      <c r="AD279" s="206"/>
    </row>
    <row r="280" spans="29:30">
      <c r="AC280" s="263"/>
      <c r="AD280" s="206"/>
    </row>
    <row r="281" spans="29:30">
      <c r="AC281" s="263"/>
      <c r="AD281" s="206"/>
    </row>
    <row r="282" spans="29:30">
      <c r="AC282" s="263"/>
      <c r="AD282" s="206"/>
    </row>
    <row r="283" spans="29:30">
      <c r="AC283" s="263"/>
      <c r="AD283" s="206"/>
    </row>
    <row r="284" spans="29:30">
      <c r="AC284" s="263"/>
      <c r="AD284" s="206"/>
    </row>
    <row r="285" spans="29:30">
      <c r="AC285" s="263"/>
      <c r="AD285" s="206"/>
    </row>
    <row r="286" spans="29:30">
      <c r="AC286" s="263"/>
      <c r="AD286" s="206"/>
    </row>
    <row r="287" spans="29:30">
      <c r="AC287" s="263"/>
      <c r="AD287" s="206"/>
    </row>
    <row r="288" spans="29:30">
      <c r="AC288" s="263"/>
      <c r="AD288" s="206"/>
    </row>
    <row r="289" spans="29:30">
      <c r="AC289" s="263"/>
      <c r="AD289" s="206"/>
    </row>
    <row r="290" spans="29:30">
      <c r="AC290" s="263"/>
      <c r="AD290" s="206"/>
    </row>
    <row r="291" spans="29:30">
      <c r="AC291" s="263"/>
      <c r="AD291" s="206"/>
    </row>
    <row r="292" spans="29:30">
      <c r="AC292" s="263"/>
      <c r="AD292" s="206"/>
    </row>
    <row r="293" spans="29:30">
      <c r="AC293" s="263"/>
      <c r="AD293" s="206"/>
    </row>
    <row r="294" spans="29:30">
      <c r="AC294" s="263"/>
      <c r="AD294" s="206"/>
    </row>
    <row r="295" spans="29:30">
      <c r="AC295" s="263"/>
      <c r="AD295" s="206"/>
    </row>
    <row r="296" spans="29:30">
      <c r="AC296" s="263"/>
      <c r="AD296" s="206"/>
    </row>
    <row r="297" spans="29:30">
      <c r="AC297" s="263"/>
      <c r="AD297" s="206"/>
    </row>
    <row r="298" spans="29:30">
      <c r="AC298" s="263"/>
      <c r="AD298" s="206"/>
    </row>
    <row r="299" spans="29:30">
      <c r="AC299" s="263"/>
      <c r="AD299" s="206"/>
    </row>
    <row r="300" spans="29:30">
      <c r="AC300" s="263"/>
      <c r="AD300" s="206"/>
    </row>
    <row r="301" spans="29:30">
      <c r="AC301" s="263"/>
      <c r="AD301" s="206"/>
    </row>
    <row r="302" spans="29:30">
      <c r="AC302" s="263"/>
      <c r="AD302" s="206"/>
    </row>
    <row r="303" spans="29:30">
      <c r="AC303" s="263"/>
      <c r="AD303" s="206"/>
    </row>
    <row r="304" spans="29:30">
      <c r="AC304" s="263"/>
      <c r="AD304" s="206"/>
    </row>
    <row r="305" spans="29:30">
      <c r="AC305" s="263"/>
      <c r="AD305" s="206"/>
    </row>
    <row r="306" spans="29:30">
      <c r="AC306" s="263"/>
      <c r="AD306" s="206"/>
    </row>
    <row r="307" spans="29:30">
      <c r="AC307" s="263"/>
      <c r="AD307" s="206"/>
    </row>
    <row r="308" spans="29:30">
      <c r="AC308" s="263"/>
      <c r="AD308" s="206"/>
    </row>
    <row r="309" spans="29:30">
      <c r="AC309" s="263"/>
      <c r="AD309" s="206"/>
    </row>
    <row r="310" spans="29:30">
      <c r="AC310" s="263"/>
      <c r="AD310" s="206"/>
    </row>
    <row r="311" spans="29:30">
      <c r="AC311" s="263"/>
      <c r="AD311" s="206"/>
    </row>
    <row r="312" spans="29:30">
      <c r="AC312" s="263"/>
      <c r="AD312" s="206"/>
    </row>
    <row r="313" spans="29:30">
      <c r="AC313" s="263"/>
      <c r="AD313" s="206"/>
    </row>
    <row r="314" spans="29:30">
      <c r="AC314" s="263"/>
      <c r="AD314" s="206"/>
    </row>
    <row r="315" spans="29:30">
      <c r="AC315" s="263"/>
      <c r="AD315" s="206"/>
    </row>
    <row r="316" spans="29:30">
      <c r="AC316" s="263"/>
      <c r="AD316" s="206"/>
    </row>
    <row r="317" spans="29:30">
      <c r="AC317" s="263"/>
      <c r="AD317" s="206"/>
    </row>
    <row r="318" spans="29:30">
      <c r="AC318" s="263"/>
      <c r="AD318" s="206"/>
    </row>
    <row r="319" spans="29:30">
      <c r="AC319" s="263"/>
      <c r="AD319" s="206"/>
    </row>
    <row r="320" spans="29:30">
      <c r="AC320" s="263"/>
      <c r="AD320" s="206"/>
    </row>
    <row r="321" spans="29:30">
      <c r="AC321" s="263"/>
      <c r="AD321" s="206"/>
    </row>
    <row r="322" spans="29:30">
      <c r="AC322" s="263"/>
      <c r="AD322" s="206"/>
    </row>
    <row r="323" spans="29:30">
      <c r="AC323" s="263"/>
      <c r="AD323" s="206"/>
    </row>
    <row r="324" spans="29:30">
      <c r="AC324" s="263"/>
      <c r="AD324" s="206"/>
    </row>
    <row r="325" spans="29:30">
      <c r="AC325" s="263"/>
      <c r="AD325" s="206"/>
    </row>
    <row r="326" spans="29:30">
      <c r="AC326" s="263"/>
      <c r="AD326" s="206"/>
    </row>
    <row r="327" spans="29:30">
      <c r="AC327" s="263"/>
      <c r="AD327" s="206"/>
    </row>
    <row r="328" spans="29:30">
      <c r="AC328" s="263"/>
      <c r="AD328" s="206"/>
    </row>
    <row r="329" spans="29:30">
      <c r="AC329" s="263"/>
      <c r="AD329" s="206"/>
    </row>
    <row r="330" spans="29:30">
      <c r="AC330" s="263"/>
      <c r="AD330" s="206"/>
    </row>
    <row r="331" spans="29:30">
      <c r="AC331" s="263"/>
      <c r="AD331" s="206"/>
    </row>
    <row r="332" spans="29:30">
      <c r="AC332" s="263"/>
      <c r="AD332" s="206"/>
    </row>
    <row r="333" spans="29:30">
      <c r="AC333" s="263"/>
      <c r="AD333" s="206"/>
    </row>
    <row r="334" spans="29:30">
      <c r="AC334" s="263"/>
      <c r="AD334" s="206"/>
    </row>
    <row r="335" spans="29:30">
      <c r="AC335" s="263"/>
      <c r="AD335" s="206"/>
    </row>
    <row r="336" spans="29:30">
      <c r="AC336" s="263"/>
      <c r="AD336" s="206"/>
    </row>
    <row r="337" spans="29:30">
      <c r="AC337" s="263"/>
      <c r="AD337" s="206"/>
    </row>
    <row r="338" spans="29:30">
      <c r="AC338" s="263"/>
      <c r="AD338" s="206"/>
    </row>
  </sheetData>
  <sheetProtection algorithmName="SHA-512" hashValue="fWHIl034K8LZQVNnqEFf9BubpqJy4XM01ttA3neYKq61E7BLtsKiZeuhr90qTKEImvXtYzMOqZEMK+RDpCaVJQ==" saltValue="b3yt82e/YTALF57iFQmvPA==" spinCount="100000" sheet="1" objects="1" scenarios="1" selectLockedCells="1"/>
  <mergeCells count="109">
    <mergeCell ref="G9:T9"/>
    <mergeCell ref="G10:T10"/>
    <mergeCell ref="S42:V42"/>
    <mergeCell ref="S43:V43"/>
    <mergeCell ref="L44:M44"/>
    <mergeCell ref="G11:T11"/>
    <mergeCell ref="G12:T12"/>
    <mergeCell ref="P56:R56"/>
    <mergeCell ref="J55:K55"/>
    <mergeCell ref="L55:M55"/>
    <mergeCell ref="N55:O55"/>
    <mergeCell ref="S55:T55"/>
    <mergeCell ref="L47:M47"/>
    <mergeCell ref="AA43:AB43"/>
    <mergeCell ref="P44:R44"/>
    <mergeCell ref="AA44:AB44"/>
    <mergeCell ref="J43:K43"/>
    <mergeCell ref="W44:X44"/>
    <mergeCell ref="AA55:AB55"/>
    <mergeCell ref="C44:D44"/>
    <mergeCell ref="W43:X43"/>
    <mergeCell ref="L43:M43"/>
    <mergeCell ref="N43:O43"/>
    <mergeCell ref="P43:R43"/>
    <mergeCell ref="N53:O53"/>
    <mergeCell ref="P53:R53"/>
    <mergeCell ref="J45:K45"/>
    <mergeCell ref="P45:R45"/>
    <mergeCell ref="L46:M46"/>
    <mergeCell ref="N46:O46"/>
    <mergeCell ref="P46:R46"/>
    <mergeCell ref="P47:R47"/>
    <mergeCell ref="L45:M45"/>
    <mergeCell ref="N45:O45"/>
    <mergeCell ref="L54:M54"/>
    <mergeCell ref="N54:O54"/>
    <mergeCell ref="J47:K47"/>
    <mergeCell ref="B60:J61"/>
    <mergeCell ref="B63:J63"/>
    <mergeCell ref="J42:K42"/>
    <mergeCell ref="L42:M42"/>
    <mergeCell ref="N42:O42"/>
    <mergeCell ref="P42:R42"/>
    <mergeCell ref="W42:X42"/>
    <mergeCell ref="N44:O44"/>
    <mergeCell ref="P57:R57"/>
    <mergeCell ref="D42:E42"/>
    <mergeCell ref="N47:O47"/>
    <mergeCell ref="W45:X45"/>
    <mergeCell ref="W46:X46"/>
    <mergeCell ref="W47:X47"/>
    <mergeCell ref="S47:T47"/>
    <mergeCell ref="S45:T45"/>
    <mergeCell ref="S44:T44"/>
    <mergeCell ref="J44:K44"/>
    <mergeCell ref="C45:D45"/>
    <mergeCell ref="C46:D46"/>
    <mergeCell ref="C47:D47"/>
    <mergeCell ref="P55:R55"/>
    <mergeCell ref="J53:K53"/>
    <mergeCell ref="L53:M53"/>
    <mergeCell ref="AA57:AB57"/>
    <mergeCell ref="J57:K57"/>
    <mergeCell ref="L57:M57"/>
    <mergeCell ref="N57:O57"/>
    <mergeCell ref="S57:T57"/>
    <mergeCell ref="W57:X57"/>
    <mergeCell ref="D52:E52"/>
    <mergeCell ref="AA52:AB52"/>
    <mergeCell ref="AA53:AB53"/>
    <mergeCell ref="P54:R54"/>
    <mergeCell ref="AA54:AB54"/>
    <mergeCell ref="J54:K54"/>
    <mergeCell ref="AA56:AB56"/>
    <mergeCell ref="W53:X53"/>
    <mergeCell ref="W54:X54"/>
    <mergeCell ref="W55:X55"/>
    <mergeCell ref="S52:V52"/>
    <mergeCell ref="S53:V53"/>
    <mergeCell ref="S54:T54"/>
    <mergeCell ref="J56:K56"/>
    <mergeCell ref="L56:M56"/>
    <mergeCell ref="N56:O56"/>
    <mergeCell ref="S56:T56"/>
    <mergeCell ref="W56:X56"/>
    <mergeCell ref="AD25:AO25"/>
    <mergeCell ref="J1:AB1"/>
    <mergeCell ref="J52:K52"/>
    <mergeCell ref="L52:M52"/>
    <mergeCell ref="N52:O52"/>
    <mergeCell ref="P52:R52"/>
    <mergeCell ref="W52:X52"/>
    <mergeCell ref="J46:K46"/>
    <mergeCell ref="S46:T46"/>
    <mergeCell ref="G3:T3"/>
    <mergeCell ref="G4:T4"/>
    <mergeCell ref="AA45:AB45"/>
    <mergeCell ref="AA46:AB46"/>
    <mergeCell ref="AA47:AB47"/>
    <mergeCell ref="Y4:AA4"/>
    <mergeCell ref="Z5:AB5"/>
    <mergeCell ref="Y7:Z7"/>
    <mergeCell ref="Y9:AB9"/>
    <mergeCell ref="G5:T5"/>
    <mergeCell ref="G6:T6"/>
    <mergeCell ref="G7:T7"/>
    <mergeCell ref="AE3:AE4"/>
    <mergeCell ref="AA42:AB42"/>
    <mergeCell ref="G8:T8"/>
  </mergeCells>
  <conditionalFormatting sqref="AA33:AB33 AB59:AB60">
    <cfRule type="cellIs" dxfId="41" priority="50" stopIfTrue="1" operator="notEqual">
      <formula>""</formula>
    </cfRule>
  </conditionalFormatting>
  <conditionalFormatting sqref="I36:I40 I44:I50 I23:I31">
    <cfRule type="cellIs" dxfId="40" priority="51" stopIfTrue="1" operator="equal">
      <formula>0</formula>
    </cfRule>
    <cfRule type="cellIs" dxfId="39" priority="52" stopIfTrue="1" operator="notBetween">
      <formula>#REF!</formula>
      <formula>#REF!</formula>
    </cfRule>
  </conditionalFormatting>
  <conditionalFormatting sqref="Y36:Z37 Y23:Y31 Z48 Y48:Y49">
    <cfRule type="expression" dxfId="38" priority="53" stopIfTrue="1">
      <formula>AND(Y23&gt;0,Y23&lt;#REF!)</formula>
    </cfRule>
  </conditionalFormatting>
  <conditionalFormatting sqref="Y36:Y37 Y48">
    <cfRule type="expression" dxfId="37" priority="54" stopIfTrue="1">
      <formula>AND(#REF!=1,(#REF!-#REF!)&lt;#REF!)</formula>
    </cfRule>
  </conditionalFormatting>
  <conditionalFormatting sqref="Y38:Y39">
    <cfRule type="expression" dxfId="36" priority="49" stopIfTrue="1">
      <formula>AND(Y38&gt;0,Y38&lt;#REF!)</formula>
    </cfRule>
  </conditionalFormatting>
  <conditionalFormatting sqref="I54 I58">
    <cfRule type="cellIs" dxfId="35" priority="45" stopIfTrue="1" operator="equal">
      <formula>0</formula>
    </cfRule>
    <cfRule type="cellIs" dxfId="34" priority="46" stopIfTrue="1" operator="notBetween">
      <formula>#REF!</formula>
      <formula>#REF!</formula>
    </cfRule>
  </conditionalFormatting>
  <conditionalFormatting sqref="Y58:Z58 Z54:Z57">
    <cfRule type="expression" dxfId="33" priority="47" stopIfTrue="1">
      <formula>AND(Y54&gt;0,Y54&lt;#REF!)</formula>
    </cfRule>
  </conditionalFormatting>
  <conditionalFormatting sqref="Y58">
    <cfRule type="expression" dxfId="32" priority="48" stopIfTrue="1">
      <formula>AND(#REF!=1,(#REF!-#REF!)&lt;#REF!)</formula>
    </cfRule>
  </conditionalFormatting>
  <conditionalFormatting sqref="Z44:Z47">
    <cfRule type="expression" dxfId="31" priority="37" stopIfTrue="1">
      <formula>AND(Z44&gt;0,Z44&lt;#REF!)</formula>
    </cfRule>
  </conditionalFormatting>
  <conditionalFormatting sqref="I32">
    <cfRule type="cellIs" dxfId="30" priority="35" stopIfTrue="1" operator="equal">
      <formula>0</formula>
    </cfRule>
    <cfRule type="cellIs" dxfId="29" priority="36" stopIfTrue="1" operator="notBetween">
      <formula>#REF!</formula>
      <formula>#REF!</formula>
    </cfRule>
  </conditionalFormatting>
  <conditionalFormatting sqref="I34">
    <cfRule type="cellIs" dxfId="28" priority="33" stopIfTrue="1" operator="equal">
      <formula>0</formula>
    </cfRule>
    <cfRule type="cellIs" dxfId="27" priority="34" stopIfTrue="1" operator="notBetween">
      <formula>#REF!</formula>
      <formula>#REF!</formula>
    </cfRule>
  </conditionalFormatting>
  <conditionalFormatting sqref="Y57">
    <cfRule type="expression" dxfId="26" priority="18" stopIfTrue="1">
      <formula>AND(Y57&gt;0,Y57&lt;#REF!)</formula>
    </cfRule>
  </conditionalFormatting>
  <conditionalFormatting sqref="Y54:Y55">
    <cfRule type="expression" dxfId="25" priority="22" stopIfTrue="1">
      <formula>AND(Y54&gt;0,Y54&lt;#REF!)</formula>
    </cfRule>
  </conditionalFormatting>
  <conditionalFormatting sqref="Y54:Y55">
    <cfRule type="expression" dxfId="24" priority="23" stopIfTrue="1">
      <formula>AND(#REF!=1,(#REF!-#REF!)&lt;#REF!)</formula>
    </cfRule>
  </conditionalFormatting>
  <conditionalFormatting sqref="Y56">
    <cfRule type="expression" dxfId="23" priority="20" stopIfTrue="1">
      <formula>AND(Y56&gt;0,Y56&lt;#REF!)</formula>
    </cfRule>
  </conditionalFormatting>
  <conditionalFormatting sqref="Y56">
    <cfRule type="expression" dxfId="22" priority="21" stopIfTrue="1">
      <formula>AND(#REF!=1,(#REF!-#REF!)&lt;#REF!)</formula>
    </cfRule>
  </conditionalFormatting>
  <conditionalFormatting sqref="Y57">
    <cfRule type="expression" dxfId="21" priority="19" stopIfTrue="1">
      <formula>AND(#REF!=1,(#REF!-#REF!)&lt;#REF!)</formula>
    </cfRule>
  </conditionalFormatting>
  <conditionalFormatting sqref="Y54:Y57">
    <cfRule type="cellIs" dxfId="20" priority="15" stopIfTrue="1" operator="lessThan">
      <formula>0.3</formula>
    </cfRule>
    <cfRule type="cellIs" dxfId="19" priority="16" stopIfTrue="1" operator="greaterThan">
      <formula>1.25</formula>
    </cfRule>
    <cfRule type="top10" priority="17" stopIfTrue="1" rank="3"/>
  </conditionalFormatting>
  <conditionalFormatting sqref="U44:V47">
    <cfRule type="cellIs" dxfId="18" priority="14" stopIfTrue="1" operator="lessThan">
      <formula>0</formula>
    </cfRule>
  </conditionalFormatting>
  <conditionalFormatting sqref="U54:V57">
    <cfRule type="cellIs" dxfId="17" priority="13" stopIfTrue="1" operator="lessThan">
      <formula>0</formula>
    </cfRule>
  </conditionalFormatting>
  <conditionalFormatting sqref="I55">
    <cfRule type="cellIs" dxfId="16" priority="11" stopIfTrue="1" operator="equal">
      <formula>0</formula>
    </cfRule>
    <cfRule type="cellIs" dxfId="15" priority="12" stopIfTrue="1" operator="notBetween">
      <formula>#REF!</formula>
      <formula>#REF!</formula>
    </cfRule>
  </conditionalFormatting>
  <conditionalFormatting sqref="I56">
    <cfRule type="cellIs" dxfId="14" priority="9" stopIfTrue="1" operator="equal">
      <formula>0</formula>
    </cfRule>
    <cfRule type="cellIs" dxfId="13" priority="10" stopIfTrue="1" operator="notBetween">
      <formula>#REF!</formula>
      <formula>#REF!</formula>
    </cfRule>
  </conditionalFormatting>
  <conditionalFormatting sqref="I57">
    <cfRule type="cellIs" dxfId="12" priority="7" stopIfTrue="1" operator="equal">
      <formula>0</formula>
    </cfRule>
    <cfRule type="cellIs" dxfId="11" priority="8" stopIfTrue="1" operator="notBetween">
      <formula>#REF!</formula>
      <formula>#REF!</formula>
    </cfRule>
  </conditionalFormatting>
  <conditionalFormatting sqref="P44:R47">
    <cfRule type="cellIs" dxfId="10" priority="6" operator="greaterThan">
      <formula>($Y44/2)*1000</formula>
    </cfRule>
  </conditionalFormatting>
  <conditionalFormatting sqref="Y44:Y47">
    <cfRule type="cellIs" dxfId="9" priority="4" operator="greaterThan">
      <formula>1.25</formula>
    </cfRule>
    <cfRule type="cellIs" dxfId="8" priority="5" operator="lessThan">
      <formula>0.3</formula>
    </cfRule>
  </conditionalFormatting>
  <conditionalFormatting sqref="P54:R57">
    <cfRule type="cellIs" dxfId="7" priority="1" operator="greaterThan">
      <formula>$Y54/2*1000</formula>
    </cfRule>
  </conditionalFormatting>
  <dataValidations count="2">
    <dataValidation type="list" operator="equal" allowBlank="1" showInputMessage="1" showErrorMessage="1" errorTitle="Dämmstärke" error="Wählen Sie aus der Liste eine mögliche Dämmstärke._x000a_Für andere Dämmstärken wenden Sie sich an unsere Ingenieure." sqref="Y36:Y39 Y26:Y29" xr:uid="{00000000-0002-0000-0400-000000000000}">
      <formula1>#REF!</formula1>
    </dataValidation>
    <dataValidation operator="equal" allowBlank="1" showInputMessage="1" showErrorMessage="1" errorTitle="Dämmstärke" error="Wählen Sie aus der Liste eine mögliche Dämmstärke._x000a_Für andere Dämmstärken wenden Sie sich an unsere Ingenieure." sqref="Y30:Y33 Y21:Y25 Y44:Y49 Y54:Y58" xr:uid="{00000000-0002-0000-0400-000001000000}"/>
  </dataValidations>
  <hyperlinks>
    <hyperlink ref="AE3:AE4" location="STARTSEITE!A1" display="Zurück zur Startseite" xr:uid="{00000000-0004-0000-0400-000000000000}"/>
    <hyperlink ref="AD25:AO25" location="'Sondertypen (Anfrageformular)'!A1" display="Falls Sie Abmessungen ausserhalb der hier bestehenden Möglichkeiten wünschen, senden Sie uns bitte das &quot;Anfrageformular Sondertypen&quot; an info@bewehrungstechnik.ch." xr:uid="{00000000-0004-0000-0400-000001000000}"/>
  </hyperlinks>
  <printOptions horizontalCentered="1" verticalCentered="1"/>
  <pageMargins left="0.31496062992125984" right="0.31496062992125984" top="0.39370078740157483" bottom="0.23622047244094491" header="0.55118110236220474" footer="0.31496062992125984"/>
  <pageSetup paperSize="9" scale="80" orientation="portrait" r:id="rId1"/>
  <headerFooter alignWithMargins="0"/>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400-000002000000}">
          <x14:formula1>
            <xm:f>Daten!$A$4:$A$11</xm:f>
          </x14:formula1>
          <xm:sqref>C44:D47</xm:sqref>
        </x14:dataValidation>
        <x14:dataValidation type="list" allowBlank="1" showInputMessage="1" showErrorMessage="1" xr:uid="{00000000-0002-0000-0400-000003000000}">
          <x14:formula1>
            <xm:f>Daten!$F$4:$F$8</xm:f>
          </x14:formula1>
          <xm:sqref>H44:H47 H54:H57</xm:sqref>
        </x14:dataValidation>
        <x14:dataValidation type="list" allowBlank="1" showInputMessage="1" showErrorMessage="1" xr:uid="{00000000-0002-0000-0400-000004000000}">
          <x14:formula1>
            <xm:f>Daten!$J$4:$J$11</xm:f>
          </x14:formula1>
          <xm:sqref>I44:I47</xm:sqref>
        </x14:dataValidation>
        <x14:dataValidation type="list" allowBlank="1" showInputMessage="1" showErrorMessage="1" xr:uid="{00000000-0002-0000-0400-000005000000}">
          <x14:formula1>
            <xm:f>Daten!$D$4:$D$10</xm:f>
          </x14:formula1>
          <xm:sqref>D54:D57</xm:sqref>
        </x14:dataValidation>
        <x14:dataValidation type="list" allowBlank="1" showInputMessage="1" showErrorMessage="1" xr:uid="{00000000-0002-0000-0400-000006000000}">
          <x14:formula1>
            <xm:f>Daten!$K$4:$K$8</xm:f>
          </x14:formula1>
          <xm:sqref>I54:I57</xm:sqref>
        </x14:dataValidation>
        <x14:dataValidation type="list" allowBlank="1" showInputMessage="1" showErrorMessage="1" xr:uid="{00000000-0002-0000-0400-000007000000}">
          <x14:formula1>
            <xm:f>Daten!$I$4:$I$9</xm:f>
          </x14:formula1>
          <xm:sqref>J54:K57</xm:sqref>
        </x14:dataValidation>
        <x14:dataValidation type="list" allowBlank="1" showInputMessage="1" showErrorMessage="1" xr:uid="{00000000-0002-0000-0400-000008000000}">
          <x14:formula1>
            <xm:f>Daten!$H$4:$H$11</xm:f>
          </x14:formula1>
          <xm:sqref>J44:K47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P336"/>
  <sheetViews>
    <sheetView zoomScaleNormal="100" workbookViewId="0">
      <selection activeCell="E3" sqref="E3:K3"/>
    </sheetView>
  </sheetViews>
  <sheetFormatPr baseColWidth="10" defaultColWidth="11.42578125" defaultRowHeight="12.75"/>
  <cols>
    <col min="1" max="1" width="8.28515625" style="199" customWidth="1"/>
    <col min="2" max="2" width="6.28515625" style="199" customWidth="1"/>
    <col min="3" max="3" width="8.140625" style="199" customWidth="1"/>
    <col min="4" max="4" width="5.7109375" style="199" customWidth="1"/>
    <col min="5" max="14" width="6.28515625" style="199" customWidth="1"/>
    <col min="15" max="15" width="8.85546875" style="199" customWidth="1"/>
    <col min="16" max="17" width="5.7109375" style="199" customWidth="1"/>
    <col min="18" max="18" width="3.42578125" style="199" customWidth="1"/>
    <col min="19" max="19" width="22.7109375" style="198" customWidth="1"/>
    <col min="20" max="20" width="14.42578125" style="198" customWidth="1"/>
    <col min="21" max="42" width="11.42578125" style="198"/>
    <col min="43" max="16384" width="11.42578125" style="199"/>
  </cols>
  <sheetData>
    <row r="1" spans="1:42" ht="23.25" customHeight="1">
      <c r="A1" s="192"/>
      <c r="B1" s="193" t="s">
        <v>158</v>
      </c>
      <c r="C1" s="194"/>
      <c r="D1" s="195"/>
      <c r="E1" s="195"/>
      <c r="F1" s="195"/>
      <c r="G1" s="195"/>
      <c r="H1" s="195"/>
      <c r="I1" s="195"/>
      <c r="J1" s="486"/>
      <c r="K1" s="487" t="s">
        <v>153</v>
      </c>
      <c r="L1" s="195"/>
      <c r="M1" s="578" t="s">
        <v>152</v>
      </c>
      <c r="N1" s="578"/>
      <c r="O1" s="578"/>
      <c r="P1" s="578"/>
      <c r="Q1" s="578"/>
      <c r="R1" s="196"/>
      <c r="S1" s="197"/>
    </row>
    <row r="2" spans="1:42" ht="12" customHeight="1" thickBot="1">
      <c r="A2" s="192"/>
      <c r="B2" s="200"/>
      <c r="C2" s="200"/>
      <c r="D2" s="200"/>
      <c r="E2" s="201"/>
      <c r="F2" s="201"/>
      <c r="G2" s="201"/>
      <c r="H2" s="201"/>
      <c r="I2" s="201"/>
      <c r="J2" s="201"/>
      <c r="K2" s="201"/>
      <c r="L2" s="202"/>
      <c r="M2" s="201"/>
      <c r="N2" s="203"/>
      <c r="O2" s="203"/>
      <c r="P2" s="201"/>
      <c r="Q2" s="201"/>
      <c r="R2" s="196"/>
      <c r="S2" s="197"/>
    </row>
    <row r="3" spans="1:42" ht="15.75" customHeight="1">
      <c r="A3" s="192"/>
      <c r="B3" s="88" t="s">
        <v>0</v>
      </c>
      <c r="C3" s="88"/>
      <c r="D3" s="75"/>
      <c r="E3" s="564"/>
      <c r="F3" s="564"/>
      <c r="G3" s="564"/>
      <c r="H3" s="564"/>
      <c r="I3" s="564"/>
      <c r="J3" s="564"/>
      <c r="K3" s="564"/>
      <c r="L3" s="12"/>
      <c r="M3" s="700" t="s">
        <v>109</v>
      </c>
      <c r="N3" s="700"/>
      <c r="O3" s="700"/>
      <c r="P3" s="76"/>
      <c r="Q3" s="91" t="s">
        <v>2</v>
      </c>
      <c r="R3" s="196"/>
      <c r="S3" s="197"/>
      <c r="T3" s="587" t="s">
        <v>156</v>
      </c>
    </row>
    <row r="4" spans="1:42" ht="15.75" customHeight="1" thickBot="1">
      <c r="A4" s="192"/>
      <c r="B4" s="75"/>
      <c r="C4" s="75"/>
      <c r="D4" s="75"/>
      <c r="E4" s="565"/>
      <c r="F4" s="565"/>
      <c r="G4" s="565"/>
      <c r="H4" s="565"/>
      <c r="I4" s="565"/>
      <c r="J4" s="565"/>
      <c r="K4" s="565"/>
      <c r="L4" s="12"/>
      <c r="M4" s="581"/>
      <c r="N4" s="581"/>
      <c r="O4" s="581"/>
      <c r="P4" s="649"/>
      <c r="Q4" s="447"/>
      <c r="R4" s="204"/>
      <c r="T4" s="588"/>
    </row>
    <row r="5" spans="1:42" ht="15.75" customHeight="1" thickBot="1">
      <c r="A5" s="192"/>
      <c r="B5" s="79"/>
      <c r="C5" s="79"/>
      <c r="D5" s="79"/>
      <c r="E5" s="563"/>
      <c r="F5" s="563"/>
      <c r="G5" s="563"/>
      <c r="H5" s="563"/>
      <c r="I5" s="563"/>
      <c r="J5" s="563"/>
      <c r="K5" s="563"/>
      <c r="L5" s="12"/>
      <c r="M5" s="89" t="s">
        <v>141</v>
      </c>
      <c r="N5" s="582"/>
      <c r="O5" s="582"/>
      <c r="P5" s="582"/>
      <c r="Q5" s="582"/>
      <c r="R5" s="196"/>
      <c r="S5" s="206"/>
    </row>
    <row r="6" spans="1:42" ht="15.75" customHeight="1">
      <c r="A6" s="192"/>
      <c r="B6" s="88" t="s">
        <v>5</v>
      </c>
      <c r="C6" s="88"/>
      <c r="D6" s="75"/>
      <c r="E6" s="564"/>
      <c r="F6" s="564"/>
      <c r="G6" s="564"/>
      <c r="H6" s="564"/>
      <c r="I6" s="564"/>
      <c r="J6" s="564"/>
      <c r="K6" s="564"/>
      <c r="L6" s="12"/>
      <c r="M6" s="188" t="s">
        <v>6</v>
      </c>
      <c r="N6" s="76"/>
      <c r="O6" s="76"/>
      <c r="P6" s="92"/>
      <c r="Q6" s="93" t="s">
        <v>8</v>
      </c>
      <c r="R6" s="196"/>
      <c r="S6" s="207"/>
    </row>
    <row r="7" spans="1:42" ht="15.75" customHeight="1">
      <c r="A7" s="192"/>
      <c r="B7" s="88"/>
      <c r="C7" s="88"/>
      <c r="D7" s="75"/>
      <c r="E7" s="565"/>
      <c r="F7" s="565"/>
      <c r="G7" s="565"/>
      <c r="H7" s="565"/>
      <c r="I7" s="565"/>
      <c r="J7" s="565"/>
      <c r="K7" s="565"/>
      <c r="L7" s="12"/>
      <c r="M7" s="583"/>
      <c r="N7" s="583"/>
      <c r="O7" s="697"/>
      <c r="P7" s="698"/>
      <c r="Q7" s="699"/>
      <c r="R7" s="208"/>
      <c r="S7" s="207"/>
    </row>
    <row r="8" spans="1:42" ht="15.75" customHeight="1">
      <c r="A8" s="192"/>
      <c r="B8" s="88" t="s">
        <v>110</v>
      </c>
      <c r="C8" s="88"/>
      <c r="D8" s="75"/>
      <c r="E8" s="565"/>
      <c r="F8" s="565"/>
      <c r="G8" s="565"/>
      <c r="H8" s="565"/>
      <c r="I8" s="565"/>
      <c r="J8" s="565"/>
      <c r="K8" s="565"/>
      <c r="L8" s="12"/>
      <c r="M8" s="188" t="s">
        <v>142</v>
      </c>
      <c r="N8" s="76"/>
      <c r="O8" s="76"/>
      <c r="P8" s="222"/>
      <c r="Q8" s="222"/>
      <c r="R8" s="208"/>
      <c r="S8" s="207"/>
    </row>
    <row r="9" spans="1:42" ht="15.75" customHeight="1" thickBot="1">
      <c r="A9" s="192"/>
      <c r="B9" s="79"/>
      <c r="C9" s="79"/>
      <c r="D9" s="79"/>
      <c r="E9" s="563"/>
      <c r="F9" s="563"/>
      <c r="G9" s="563"/>
      <c r="H9" s="563"/>
      <c r="I9" s="563"/>
      <c r="J9" s="563"/>
      <c r="K9" s="563"/>
      <c r="L9" s="12"/>
      <c r="M9" s="591"/>
      <c r="N9" s="591"/>
      <c r="O9" s="591"/>
      <c r="P9" s="591"/>
      <c r="Q9" s="591"/>
      <c r="R9" s="209"/>
      <c r="S9" s="210" t="s">
        <v>128</v>
      </c>
    </row>
    <row r="10" spans="1:42" ht="15.75" customHeight="1">
      <c r="A10" s="192"/>
      <c r="B10" s="493"/>
      <c r="C10" s="493"/>
      <c r="D10" s="475"/>
      <c r="E10" s="702"/>
      <c r="F10" s="702"/>
      <c r="G10" s="702"/>
      <c r="H10" s="702"/>
      <c r="I10" s="702"/>
      <c r="J10" s="702"/>
      <c r="K10" s="702"/>
      <c r="L10" s="12"/>
      <c r="M10" s="94"/>
      <c r="N10" s="46"/>
      <c r="O10" s="46"/>
      <c r="P10" s="46"/>
      <c r="Q10" s="46"/>
      <c r="R10" s="71"/>
      <c r="S10" s="207"/>
    </row>
    <row r="11" spans="1:42" ht="15.75" customHeight="1">
      <c r="A11" s="192"/>
      <c r="B11" s="75"/>
      <c r="C11" s="75"/>
      <c r="D11" s="75"/>
      <c r="E11" s="703"/>
      <c r="F11" s="703"/>
      <c r="G11" s="703"/>
      <c r="H11" s="703"/>
      <c r="I11" s="703"/>
      <c r="J11" s="703"/>
      <c r="K11" s="703"/>
      <c r="L11" s="12"/>
      <c r="M11" s="94"/>
      <c r="N11" s="46"/>
      <c r="O11" s="46"/>
      <c r="P11" s="46"/>
      <c r="Q11" s="46"/>
      <c r="R11" s="71"/>
      <c r="S11" s="207"/>
    </row>
    <row r="12" spans="1:42" ht="15.75" customHeight="1">
      <c r="A12" s="192"/>
      <c r="B12" s="75"/>
      <c r="C12" s="75"/>
      <c r="D12" s="75"/>
      <c r="E12" s="703"/>
      <c r="F12" s="703"/>
      <c r="G12" s="703"/>
      <c r="H12" s="703"/>
      <c r="I12" s="703"/>
      <c r="J12" s="703"/>
      <c r="K12" s="703"/>
      <c r="L12" s="13"/>
      <c r="M12" s="94"/>
      <c r="N12" s="71"/>
      <c r="O12" s="71"/>
      <c r="P12" s="71"/>
      <c r="Q12" s="71"/>
      <c r="R12" s="71"/>
    </row>
    <row r="13" spans="1:42" s="212" customFormat="1" ht="61.5" customHeight="1">
      <c r="B13" s="211"/>
      <c r="C13" s="211"/>
      <c r="D13" s="71"/>
      <c r="E13" s="71"/>
      <c r="F13" s="77"/>
      <c r="G13" s="77"/>
      <c r="H13" s="77"/>
      <c r="I13" s="77"/>
      <c r="J13" s="77"/>
      <c r="K13" s="77"/>
      <c r="L13" s="13"/>
      <c r="N13" s="86"/>
      <c r="O13" s="86"/>
      <c r="P13" s="86"/>
      <c r="Q13" s="12"/>
      <c r="R13" s="375"/>
      <c r="S13" s="207"/>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row>
    <row r="14" spans="1:42" s="212" customFormat="1" ht="15.75" customHeight="1">
      <c r="B14" s="211"/>
      <c r="C14" s="211"/>
      <c r="D14" s="213"/>
      <c r="E14" s="214"/>
      <c r="F14" s="214"/>
      <c r="G14" s="214"/>
      <c r="H14" s="185"/>
      <c r="I14" s="34"/>
      <c r="J14" s="34"/>
      <c r="K14" s="34"/>
      <c r="L14" s="34"/>
      <c r="M14" s="34"/>
      <c r="N14" s="12"/>
      <c r="O14" s="35"/>
      <c r="P14" s="12"/>
      <c r="Q14" s="12"/>
      <c r="R14" s="375"/>
      <c r="S14" s="207"/>
      <c r="T14" s="253"/>
      <c r="U14" s="253"/>
      <c r="V14" s="253"/>
      <c r="W14" s="253"/>
      <c r="X14" s="253"/>
      <c r="Y14" s="253"/>
      <c r="Z14" s="253"/>
      <c r="AA14" s="253"/>
      <c r="AB14" s="253"/>
      <c r="AC14" s="253"/>
      <c r="AD14" s="253"/>
      <c r="AE14" s="253"/>
      <c r="AF14" s="253"/>
      <c r="AG14" s="253"/>
      <c r="AH14" s="253"/>
      <c r="AI14" s="253"/>
      <c r="AJ14" s="253"/>
      <c r="AK14" s="253"/>
      <c r="AL14" s="253"/>
      <c r="AM14" s="253"/>
      <c r="AN14" s="253"/>
      <c r="AO14" s="253"/>
      <c r="AP14" s="253"/>
    </row>
    <row r="15" spans="1:42" s="212" customFormat="1" ht="5.25" customHeight="1">
      <c r="B15" s="215"/>
      <c r="C15" s="215"/>
      <c r="D15" s="215"/>
      <c r="E15" s="216"/>
      <c r="F15" s="86"/>
      <c r="G15" s="86"/>
      <c r="H15" s="185"/>
      <c r="I15" s="34"/>
      <c r="J15" s="34"/>
      <c r="K15" s="34"/>
      <c r="L15" s="34"/>
      <c r="M15" s="34"/>
      <c r="N15" s="12"/>
      <c r="O15" s="35"/>
      <c r="P15" s="12"/>
      <c r="Q15" s="12"/>
      <c r="R15" s="375"/>
      <c r="S15" s="207"/>
      <c r="T15" s="253"/>
      <c r="U15" s="253"/>
      <c r="V15" s="253"/>
      <c r="W15" s="253"/>
      <c r="X15" s="253"/>
      <c r="Y15" s="253"/>
      <c r="Z15" s="253"/>
      <c r="AA15" s="253"/>
      <c r="AB15" s="253"/>
      <c r="AC15" s="253"/>
      <c r="AD15" s="253"/>
      <c r="AE15" s="253"/>
      <c r="AF15" s="253"/>
      <c r="AG15" s="253"/>
      <c r="AH15" s="253"/>
      <c r="AI15" s="253"/>
      <c r="AJ15" s="253"/>
      <c r="AK15" s="253"/>
      <c r="AL15" s="253"/>
      <c r="AM15" s="253"/>
      <c r="AN15" s="253"/>
      <c r="AO15" s="253"/>
      <c r="AP15" s="253"/>
    </row>
    <row r="16" spans="1:42" s="212" customFormat="1" ht="15.75" customHeight="1">
      <c r="B16" s="217"/>
      <c r="C16" s="701"/>
      <c r="D16" s="701"/>
      <c r="E16" s="217"/>
      <c r="F16" s="217"/>
      <c r="G16" s="217"/>
      <c r="H16" s="217"/>
      <c r="I16" s="217"/>
      <c r="J16" s="217"/>
      <c r="K16" s="217"/>
      <c r="L16" s="217"/>
      <c r="M16" s="217"/>
      <c r="N16" s="217"/>
      <c r="O16" s="217"/>
      <c r="P16" s="701"/>
      <c r="Q16" s="701"/>
      <c r="R16" s="333"/>
      <c r="S16" s="472" t="s">
        <v>144</v>
      </c>
      <c r="T16" s="253"/>
      <c r="U16" s="253"/>
      <c r="V16" s="253"/>
      <c r="W16" s="253"/>
      <c r="X16" s="253"/>
      <c r="Y16" s="253"/>
      <c r="Z16" s="253"/>
      <c r="AA16" s="253"/>
      <c r="AB16" s="253"/>
      <c r="AC16" s="253"/>
      <c r="AD16" s="253"/>
      <c r="AE16" s="253"/>
      <c r="AF16" s="253"/>
      <c r="AG16" s="253"/>
      <c r="AH16" s="253"/>
      <c r="AI16" s="253"/>
      <c r="AJ16" s="253"/>
      <c r="AK16" s="253"/>
      <c r="AL16" s="253"/>
      <c r="AM16" s="253"/>
      <c r="AN16" s="253"/>
      <c r="AO16" s="253"/>
      <c r="AP16" s="253"/>
    </row>
    <row r="17" spans="2:42" s="212" customFormat="1" ht="15.75" customHeight="1">
      <c r="B17" s="217"/>
      <c r="C17" s="217"/>
      <c r="D17" s="217"/>
      <c r="E17" s="217"/>
      <c r="F17" s="217"/>
      <c r="G17" s="217"/>
      <c r="H17" s="217"/>
      <c r="I17" s="217"/>
      <c r="J17" s="217"/>
      <c r="K17" s="217"/>
      <c r="L17" s="217"/>
      <c r="M17" s="217"/>
      <c r="N17" s="217"/>
      <c r="O17" s="217"/>
      <c r="P17" s="701"/>
      <c r="Q17" s="701"/>
      <c r="R17" s="333"/>
      <c r="S17" s="473" t="s">
        <v>148</v>
      </c>
      <c r="T17" s="253"/>
      <c r="U17" s="253"/>
      <c r="V17" s="253"/>
      <c r="W17" s="253"/>
      <c r="X17" s="253"/>
      <c r="Y17" s="253"/>
      <c r="Z17" s="253"/>
      <c r="AA17" s="253"/>
      <c r="AB17" s="253"/>
      <c r="AC17" s="253"/>
      <c r="AD17" s="253"/>
      <c r="AE17" s="253"/>
      <c r="AF17" s="253"/>
      <c r="AG17" s="253"/>
      <c r="AH17" s="253"/>
      <c r="AI17" s="253"/>
      <c r="AJ17" s="253"/>
      <c r="AK17" s="253"/>
      <c r="AL17" s="253"/>
      <c r="AM17" s="253"/>
      <c r="AN17" s="253"/>
      <c r="AO17" s="253"/>
      <c r="AP17" s="253"/>
    </row>
    <row r="18" spans="2:42" s="212" customFormat="1" ht="15.75" customHeight="1">
      <c r="B18" s="220"/>
      <c r="C18" s="220"/>
      <c r="D18" s="221"/>
      <c r="E18" s="73"/>
      <c r="F18" s="73"/>
      <c r="G18" s="73"/>
      <c r="H18" s="223"/>
      <c r="I18" s="223"/>
      <c r="J18" s="223"/>
      <c r="K18" s="223"/>
      <c r="L18" s="223"/>
      <c r="M18" s="223"/>
      <c r="N18" s="231"/>
      <c r="O18" s="73"/>
      <c r="P18" s="696"/>
      <c r="Q18" s="696"/>
      <c r="R18" s="333"/>
      <c r="S18" s="473" t="s">
        <v>149</v>
      </c>
      <c r="T18" s="253"/>
      <c r="U18" s="253"/>
      <c r="V18" s="253"/>
      <c r="W18" s="253"/>
      <c r="X18" s="253"/>
      <c r="Y18" s="253"/>
      <c r="Z18" s="253"/>
      <c r="AA18" s="253"/>
      <c r="AB18" s="253"/>
      <c r="AC18" s="253"/>
      <c r="AD18" s="253"/>
      <c r="AE18" s="253"/>
      <c r="AF18" s="253"/>
      <c r="AG18" s="253"/>
      <c r="AH18" s="253"/>
      <c r="AI18" s="253"/>
      <c r="AJ18" s="253"/>
      <c r="AK18" s="253"/>
      <c r="AL18" s="253"/>
      <c r="AM18" s="253"/>
      <c r="AN18" s="253"/>
      <c r="AO18" s="253"/>
      <c r="AP18" s="253"/>
    </row>
    <row r="19" spans="2:42" s="212" customFormat="1" ht="15.75" customHeight="1">
      <c r="B19" s="220"/>
      <c r="C19" s="220"/>
      <c r="D19" s="221"/>
      <c r="E19" s="73"/>
      <c r="F19" s="73"/>
      <c r="G19" s="73"/>
      <c r="H19" s="223"/>
      <c r="I19" s="223"/>
      <c r="J19" s="223"/>
      <c r="K19" s="223"/>
      <c r="L19" s="223"/>
      <c r="M19" s="223"/>
      <c r="N19" s="231"/>
      <c r="O19" s="73"/>
      <c r="P19" s="696"/>
      <c r="Q19" s="696"/>
      <c r="R19" s="333"/>
      <c r="S19" s="473" t="s">
        <v>151</v>
      </c>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row>
    <row r="20" spans="2:42" s="212" customFormat="1" ht="15.75" customHeight="1">
      <c r="B20" s="220"/>
      <c r="C20" s="220"/>
      <c r="D20" s="221"/>
      <c r="E20" s="73"/>
      <c r="F20" s="73"/>
      <c r="G20" s="73"/>
      <c r="H20" s="223"/>
      <c r="I20" s="223"/>
      <c r="J20" s="223"/>
      <c r="K20" s="223"/>
      <c r="L20" s="223"/>
      <c r="M20" s="223"/>
      <c r="N20" s="231"/>
      <c r="O20" s="73"/>
      <c r="P20" s="696"/>
      <c r="Q20" s="696"/>
      <c r="R20" s="333"/>
      <c r="S20" s="473" t="s">
        <v>145</v>
      </c>
      <c r="T20" s="253"/>
      <c r="U20" s="253"/>
      <c r="V20" s="253"/>
      <c r="W20" s="253"/>
      <c r="X20" s="253"/>
      <c r="Y20" s="253"/>
      <c r="Z20" s="253"/>
      <c r="AA20" s="253"/>
      <c r="AB20" s="253"/>
      <c r="AC20" s="253"/>
      <c r="AD20" s="253"/>
      <c r="AE20" s="253"/>
      <c r="AF20" s="253"/>
      <c r="AG20" s="253"/>
      <c r="AH20" s="253"/>
      <c r="AI20" s="253"/>
      <c r="AJ20" s="253"/>
      <c r="AK20" s="253"/>
      <c r="AL20" s="253"/>
      <c r="AM20" s="253"/>
      <c r="AN20" s="253"/>
      <c r="AO20" s="253"/>
      <c r="AP20" s="253"/>
    </row>
    <row r="21" spans="2:42" s="212" customFormat="1" ht="15.75" customHeight="1">
      <c r="B21" s="220"/>
      <c r="C21" s="220"/>
      <c r="D21" s="221"/>
      <c r="E21" s="73"/>
      <c r="F21" s="73"/>
      <c r="G21" s="73"/>
      <c r="H21" s="223"/>
      <c r="I21" s="223"/>
      <c r="J21" s="223"/>
      <c r="K21" s="223"/>
      <c r="L21" s="223"/>
      <c r="M21" s="223"/>
      <c r="N21" s="231"/>
      <c r="O21" s="73"/>
      <c r="P21" s="696"/>
      <c r="Q21" s="696"/>
      <c r="R21" s="333"/>
      <c r="S21" s="473" t="s">
        <v>150</v>
      </c>
      <c r="T21" s="253"/>
      <c r="U21" s="253"/>
      <c r="V21" s="253"/>
      <c r="W21" s="253"/>
      <c r="X21" s="253"/>
      <c r="Y21" s="253"/>
      <c r="Z21" s="253"/>
      <c r="AA21" s="253"/>
      <c r="AB21" s="253"/>
      <c r="AC21" s="253"/>
      <c r="AD21" s="253"/>
      <c r="AE21" s="253"/>
      <c r="AF21" s="253"/>
      <c r="AG21" s="253"/>
      <c r="AH21" s="253"/>
      <c r="AI21" s="253"/>
      <c r="AJ21" s="253"/>
      <c r="AK21" s="253"/>
      <c r="AL21" s="253"/>
      <c r="AM21" s="253"/>
      <c r="AN21" s="253"/>
      <c r="AO21" s="253"/>
      <c r="AP21" s="253"/>
    </row>
    <row r="22" spans="2:42" s="212" customFormat="1" ht="15.75" customHeight="1">
      <c r="B22" s="220"/>
      <c r="C22" s="220"/>
      <c r="D22" s="221"/>
      <c r="E22" s="73"/>
      <c r="F22" s="73"/>
      <c r="G22" s="73"/>
      <c r="H22" s="223"/>
      <c r="I22" s="223"/>
      <c r="J22" s="223"/>
      <c r="K22" s="223"/>
      <c r="L22" s="223"/>
      <c r="M22" s="223"/>
      <c r="N22" s="231"/>
      <c r="O22" s="73"/>
      <c r="P22" s="696"/>
      <c r="Q22" s="696"/>
      <c r="R22" s="333"/>
      <c r="S22" s="473" t="s">
        <v>137</v>
      </c>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row>
    <row r="23" spans="2:42" s="212" customFormat="1" ht="15.75" customHeight="1">
      <c r="B23" s="220"/>
      <c r="C23" s="220"/>
      <c r="D23" s="221"/>
      <c r="E23" s="73"/>
      <c r="F23" s="73"/>
      <c r="G23" s="73"/>
      <c r="H23" s="223"/>
      <c r="I23" s="223"/>
      <c r="J23" s="223"/>
      <c r="K23" s="223"/>
      <c r="L23" s="223"/>
      <c r="M23" s="223"/>
      <c r="N23" s="231"/>
      <c r="O23" s="73"/>
      <c r="P23" s="696"/>
      <c r="Q23" s="696"/>
      <c r="R23" s="333"/>
      <c r="S23" s="473" t="s">
        <v>138</v>
      </c>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row>
    <row r="24" spans="2:42" s="212" customFormat="1" ht="15.75" customHeight="1">
      <c r="B24" s="220"/>
      <c r="C24" s="220"/>
      <c r="D24" s="221"/>
      <c r="E24" s="73"/>
      <c r="F24" s="73"/>
      <c r="G24" s="73"/>
      <c r="H24" s="223"/>
      <c r="I24" s="223"/>
      <c r="J24" s="223"/>
      <c r="K24" s="223"/>
      <c r="L24" s="223"/>
      <c r="M24" s="223"/>
      <c r="N24" s="231"/>
      <c r="O24" s="73"/>
      <c r="P24" s="696"/>
      <c r="Q24" s="696"/>
      <c r="R24" s="333"/>
      <c r="S24" s="473" t="s">
        <v>139</v>
      </c>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row>
    <row r="25" spans="2:42" s="212" customFormat="1" ht="15.75" customHeight="1">
      <c r="B25" s="220"/>
      <c r="C25" s="220"/>
      <c r="D25" s="221"/>
      <c r="E25" s="73"/>
      <c r="F25" s="73"/>
      <c r="G25" s="73"/>
      <c r="H25" s="223"/>
      <c r="I25" s="223"/>
      <c r="J25" s="223"/>
      <c r="K25" s="223"/>
      <c r="L25" s="223"/>
      <c r="M25" s="223"/>
      <c r="N25" s="231"/>
      <c r="O25" s="73"/>
      <c r="P25" s="696"/>
      <c r="Q25" s="696"/>
      <c r="R25" s="333"/>
      <c r="S25" s="207"/>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row>
    <row r="26" spans="2:42" s="212" customFormat="1" ht="15.75" customHeight="1">
      <c r="B26" s="220"/>
      <c r="C26" s="220"/>
      <c r="D26" s="221"/>
      <c r="E26" s="73"/>
      <c r="F26" s="73"/>
      <c r="G26" s="73"/>
      <c r="H26" s="223"/>
      <c r="I26" s="223"/>
      <c r="J26" s="223"/>
      <c r="K26" s="223"/>
      <c r="L26" s="223"/>
      <c r="M26" s="223"/>
      <c r="N26" s="231"/>
      <c r="O26" s="73"/>
      <c r="P26" s="696"/>
      <c r="Q26" s="696"/>
      <c r="R26" s="333"/>
      <c r="S26" s="695" t="s">
        <v>165</v>
      </c>
      <c r="T26" s="695"/>
      <c r="U26" s="695"/>
      <c r="V26" s="695"/>
      <c r="W26" s="695"/>
      <c r="X26" s="695"/>
      <c r="Y26" s="695"/>
      <c r="Z26" s="695"/>
      <c r="AA26" s="695"/>
      <c r="AB26" s="695"/>
      <c r="AC26" s="695"/>
      <c r="AD26" s="253"/>
      <c r="AE26" s="253"/>
      <c r="AF26" s="253"/>
      <c r="AG26" s="253"/>
      <c r="AH26" s="253"/>
      <c r="AI26" s="253"/>
      <c r="AJ26" s="253"/>
      <c r="AK26" s="253"/>
      <c r="AL26" s="253"/>
      <c r="AM26" s="253"/>
      <c r="AN26" s="253"/>
      <c r="AO26" s="253"/>
      <c r="AP26" s="253"/>
    </row>
    <row r="27" spans="2:42" s="212" customFormat="1" ht="15.75" customHeight="1">
      <c r="B27" s="220"/>
      <c r="C27" s="220"/>
      <c r="D27" s="221"/>
      <c r="E27" s="73"/>
      <c r="F27" s="73"/>
      <c r="G27" s="73"/>
      <c r="H27" s="223"/>
      <c r="I27" s="223"/>
      <c r="J27" s="223"/>
      <c r="K27" s="223"/>
      <c r="L27" s="223"/>
      <c r="M27" s="223"/>
      <c r="N27" s="231"/>
      <c r="O27" s="73"/>
      <c r="P27" s="696"/>
      <c r="Q27" s="696"/>
      <c r="R27" s="333"/>
      <c r="S27" s="695"/>
      <c r="T27" s="695"/>
      <c r="U27" s="695"/>
      <c r="V27" s="695"/>
      <c r="W27" s="695"/>
      <c r="X27" s="695"/>
      <c r="Y27" s="695"/>
      <c r="Z27" s="695"/>
      <c r="AA27" s="695"/>
      <c r="AB27" s="695"/>
      <c r="AC27" s="695"/>
      <c r="AD27" s="253"/>
      <c r="AE27" s="253"/>
      <c r="AF27" s="253"/>
      <c r="AG27" s="253"/>
      <c r="AH27" s="253"/>
      <c r="AI27" s="253"/>
      <c r="AJ27" s="253"/>
      <c r="AK27" s="253"/>
      <c r="AL27" s="253"/>
      <c r="AM27" s="253"/>
      <c r="AN27" s="253"/>
      <c r="AO27" s="253"/>
      <c r="AP27" s="253"/>
    </row>
    <row r="28" spans="2:42" s="212" customFormat="1" ht="15.75" customHeight="1">
      <c r="B28" s="220"/>
      <c r="C28" s="220"/>
      <c r="D28" s="221"/>
      <c r="E28" s="73"/>
      <c r="F28" s="73"/>
      <c r="G28" s="73"/>
      <c r="H28" s="223"/>
      <c r="I28" s="223"/>
      <c r="J28" s="223"/>
      <c r="K28" s="223"/>
      <c r="L28" s="223"/>
      <c r="M28" s="223"/>
      <c r="N28" s="231"/>
      <c r="O28" s="73"/>
      <c r="P28" s="696"/>
      <c r="Q28" s="696"/>
      <c r="R28" s="333"/>
      <c r="S28" s="207"/>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row>
    <row r="29" spans="2:42" s="212" customFormat="1" ht="15.75" customHeight="1">
      <c r="B29" s="220"/>
      <c r="C29" s="220"/>
      <c r="D29" s="221"/>
      <c r="E29" s="73"/>
      <c r="F29" s="73"/>
      <c r="G29" s="73"/>
      <c r="H29" s="223"/>
      <c r="I29" s="223"/>
      <c r="J29" s="223"/>
      <c r="K29" s="223"/>
      <c r="L29" s="223"/>
      <c r="M29" s="223"/>
      <c r="N29" s="231"/>
      <c r="O29" s="73"/>
      <c r="P29" s="696"/>
      <c r="Q29" s="696"/>
      <c r="R29" s="333"/>
      <c r="S29" s="207"/>
      <c r="T29" s="253"/>
      <c r="U29" s="253"/>
      <c r="V29" s="253"/>
      <c r="W29" s="253"/>
      <c r="X29" s="253"/>
      <c r="Y29" s="253"/>
      <c r="Z29" s="253"/>
      <c r="AA29" s="253"/>
      <c r="AB29" s="253"/>
      <c r="AC29" s="253"/>
      <c r="AD29" s="253"/>
      <c r="AE29" s="253"/>
      <c r="AF29" s="253"/>
      <c r="AG29" s="253"/>
      <c r="AH29" s="253"/>
      <c r="AI29" s="253"/>
      <c r="AJ29" s="253"/>
      <c r="AK29" s="253"/>
      <c r="AL29" s="253"/>
      <c r="AM29" s="253"/>
      <c r="AN29" s="253"/>
      <c r="AO29" s="253"/>
      <c r="AP29" s="253"/>
    </row>
    <row r="30" spans="2:42" s="212" customFormat="1" ht="15.75" customHeight="1">
      <c r="B30" s="220"/>
      <c r="C30" s="220"/>
      <c r="D30" s="221"/>
      <c r="E30" s="73"/>
      <c r="F30" s="73"/>
      <c r="G30" s="73"/>
      <c r="H30" s="223"/>
      <c r="I30" s="223"/>
      <c r="J30" s="223"/>
      <c r="K30" s="223"/>
      <c r="L30" s="223"/>
      <c r="M30" s="223"/>
      <c r="N30" s="231"/>
      <c r="O30" s="73"/>
      <c r="P30" s="696"/>
      <c r="Q30" s="696"/>
      <c r="R30" s="333"/>
      <c r="S30" s="207"/>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row>
    <row r="31" spans="2:42" s="212" customFormat="1" ht="15.75" customHeight="1">
      <c r="B31" s="220"/>
      <c r="C31" s="220"/>
      <c r="D31" s="221"/>
      <c r="E31" s="73"/>
      <c r="F31" s="73"/>
      <c r="G31" s="73"/>
      <c r="H31" s="223"/>
      <c r="I31" s="223"/>
      <c r="J31" s="223"/>
      <c r="K31" s="223"/>
      <c r="L31" s="223"/>
      <c r="M31" s="223"/>
      <c r="N31" s="231"/>
      <c r="O31" s="73"/>
      <c r="P31" s="696"/>
      <c r="Q31" s="696"/>
      <c r="R31" s="333"/>
      <c r="S31" s="207"/>
      <c r="T31" s="253"/>
      <c r="U31" s="253"/>
      <c r="V31" s="253"/>
      <c r="W31" s="253"/>
      <c r="X31" s="253"/>
      <c r="Y31" s="253"/>
      <c r="Z31" s="253"/>
      <c r="AA31" s="253"/>
      <c r="AB31" s="253"/>
      <c r="AC31" s="253"/>
      <c r="AD31" s="253"/>
      <c r="AE31" s="253"/>
      <c r="AF31" s="253"/>
      <c r="AG31" s="253"/>
      <c r="AH31" s="253"/>
      <c r="AI31" s="253"/>
      <c r="AJ31" s="253"/>
      <c r="AK31" s="253"/>
      <c r="AL31" s="253"/>
      <c r="AM31" s="253"/>
      <c r="AN31" s="253"/>
      <c r="AO31" s="253"/>
      <c r="AP31" s="253"/>
    </row>
    <row r="32" spans="2:42" s="212" customFormat="1" ht="15.75" customHeight="1">
      <c r="B32" s="220"/>
      <c r="C32" s="220"/>
      <c r="D32" s="221"/>
      <c r="E32" s="73"/>
      <c r="F32" s="73"/>
      <c r="G32" s="73"/>
      <c r="H32" s="223"/>
      <c r="I32" s="223"/>
      <c r="J32" s="223"/>
      <c r="K32" s="223"/>
      <c r="L32" s="223"/>
      <c r="M32" s="223"/>
      <c r="N32" s="231"/>
      <c r="O32" s="73"/>
      <c r="P32" s="696"/>
      <c r="Q32" s="696"/>
      <c r="R32" s="333"/>
      <c r="S32" s="207"/>
      <c r="T32" s="253"/>
      <c r="U32" s="253"/>
      <c r="V32" s="253"/>
      <c r="W32" s="253"/>
      <c r="X32" s="253"/>
      <c r="Y32" s="253"/>
      <c r="Z32" s="253"/>
      <c r="AA32" s="253"/>
      <c r="AB32" s="253"/>
      <c r="AC32" s="253"/>
      <c r="AD32" s="253"/>
      <c r="AE32" s="253"/>
      <c r="AF32" s="253"/>
      <c r="AG32" s="253"/>
      <c r="AH32" s="253"/>
      <c r="AI32" s="253"/>
      <c r="AJ32" s="253"/>
      <c r="AK32" s="253"/>
      <c r="AL32" s="253"/>
      <c r="AM32" s="253"/>
      <c r="AN32" s="253"/>
      <c r="AO32" s="253"/>
      <c r="AP32" s="253"/>
    </row>
    <row r="33" spans="1:42" s="212" customFormat="1" ht="15.75" customHeight="1">
      <c r="B33" s="220"/>
      <c r="C33" s="220"/>
      <c r="D33" s="221"/>
      <c r="E33" s="73"/>
      <c r="F33" s="73"/>
      <c r="G33" s="73"/>
      <c r="H33" s="223"/>
      <c r="I33" s="223"/>
      <c r="J33" s="223"/>
      <c r="K33" s="223"/>
      <c r="L33" s="223"/>
      <c r="M33" s="223"/>
      <c r="N33" s="231"/>
      <c r="O33" s="73"/>
      <c r="P33" s="696"/>
      <c r="Q33" s="696"/>
      <c r="R33" s="333"/>
      <c r="S33" s="207"/>
      <c r="T33" s="253"/>
      <c r="U33" s="253"/>
      <c r="V33" s="253"/>
      <c r="W33" s="253"/>
      <c r="X33" s="253"/>
      <c r="Y33" s="253"/>
      <c r="Z33" s="253"/>
      <c r="AA33" s="253"/>
      <c r="AB33" s="253"/>
      <c r="AC33" s="253"/>
      <c r="AD33" s="253"/>
      <c r="AE33" s="253"/>
      <c r="AF33" s="253"/>
      <c r="AG33" s="253"/>
      <c r="AH33" s="253"/>
      <c r="AI33" s="253"/>
      <c r="AJ33" s="253"/>
      <c r="AK33" s="253"/>
      <c r="AL33" s="253"/>
      <c r="AM33" s="253"/>
      <c r="AN33" s="253"/>
      <c r="AO33" s="253"/>
      <c r="AP33" s="253"/>
    </row>
    <row r="34" spans="1:42" s="212" customFormat="1" ht="15.75" customHeight="1">
      <c r="B34" s="220"/>
      <c r="C34" s="220"/>
      <c r="D34" s="221"/>
      <c r="E34" s="73"/>
      <c r="F34" s="73"/>
      <c r="G34" s="73"/>
      <c r="H34" s="223"/>
      <c r="I34" s="223"/>
      <c r="J34" s="223"/>
      <c r="K34" s="223"/>
      <c r="L34" s="223"/>
      <c r="M34" s="223"/>
      <c r="N34" s="231"/>
      <c r="O34" s="73"/>
      <c r="P34" s="696"/>
      <c r="Q34" s="696"/>
      <c r="R34" s="333"/>
      <c r="S34" s="207"/>
      <c r="T34" s="253"/>
      <c r="U34" s="253"/>
      <c r="V34" s="253"/>
      <c r="W34" s="253"/>
      <c r="X34" s="253"/>
      <c r="Y34" s="253"/>
      <c r="Z34" s="253"/>
      <c r="AA34" s="253"/>
      <c r="AB34" s="253"/>
      <c r="AC34" s="253"/>
      <c r="AD34" s="253"/>
      <c r="AE34" s="253"/>
      <c r="AF34" s="253"/>
      <c r="AG34" s="253"/>
      <c r="AH34" s="253"/>
      <c r="AI34" s="253"/>
      <c r="AJ34" s="253"/>
      <c r="AK34" s="253"/>
      <c r="AL34" s="253"/>
      <c r="AM34" s="253"/>
      <c r="AN34" s="253"/>
      <c r="AO34" s="253"/>
      <c r="AP34" s="253"/>
    </row>
    <row r="35" spans="1:42" s="212" customFormat="1" ht="15.75" customHeight="1">
      <c r="B35" s="220"/>
      <c r="C35" s="220"/>
      <c r="D35" s="221"/>
      <c r="E35" s="73"/>
      <c r="F35" s="73"/>
      <c r="G35" s="73"/>
      <c r="H35" s="223"/>
      <c r="I35" s="223"/>
      <c r="J35" s="223"/>
      <c r="K35" s="223"/>
      <c r="L35" s="223"/>
      <c r="M35" s="223"/>
      <c r="N35" s="231"/>
      <c r="O35" s="73"/>
      <c r="P35" s="696"/>
      <c r="Q35" s="696"/>
      <c r="R35" s="333"/>
      <c r="S35" s="207"/>
      <c r="T35" s="253"/>
      <c r="U35" s="253"/>
      <c r="V35" s="253"/>
      <c r="W35" s="253"/>
      <c r="X35" s="253"/>
      <c r="Y35" s="253"/>
      <c r="Z35" s="253"/>
      <c r="AA35" s="253"/>
      <c r="AB35" s="253"/>
      <c r="AC35" s="253"/>
      <c r="AD35" s="253"/>
      <c r="AE35" s="253"/>
      <c r="AF35" s="253"/>
      <c r="AG35" s="253"/>
      <c r="AH35" s="253"/>
      <c r="AI35" s="253"/>
      <c r="AJ35" s="253"/>
      <c r="AK35" s="253"/>
      <c r="AL35" s="253"/>
      <c r="AM35" s="253"/>
      <c r="AN35" s="253"/>
      <c r="AO35" s="253"/>
      <c r="AP35" s="253"/>
    </row>
    <row r="36" spans="1:42" s="212" customFormat="1" ht="15.75" customHeight="1">
      <c r="B36" s="220"/>
      <c r="C36" s="220"/>
      <c r="D36" s="221"/>
      <c r="E36" s="73"/>
      <c r="F36" s="73"/>
      <c r="G36" s="73"/>
      <c r="H36" s="223"/>
      <c r="I36" s="223"/>
      <c r="J36" s="223"/>
      <c r="K36" s="223"/>
      <c r="L36" s="223"/>
      <c r="M36" s="223"/>
      <c r="N36" s="231"/>
      <c r="O36" s="73"/>
      <c r="P36" s="696"/>
      <c r="Q36" s="696"/>
      <c r="R36" s="333"/>
      <c r="S36" s="207"/>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row>
    <row r="37" spans="1:42" s="212" customFormat="1" ht="15.75" customHeight="1">
      <c r="B37" s="220"/>
      <c r="C37" s="220"/>
      <c r="D37" s="221"/>
      <c r="E37" s="73"/>
      <c r="F37" s="73"/>
      <c r="G37" s="73"/>
      <c r="H37" s="223"/>
      <c r="I37" s="223"/>
      <c r="J37" s="223"/>
      <c r="K37" s="223"/>
      <c r="L37" s="223"/>
      <c r="M37" s="223"/>
      <c r="N37" s="231"/>
      <c r="O37" s="73"/>
      <c r="P37" s="696"/>
      <c r="Q37" s="696"/>
      <c r="R37" s="333"/>
      <c r="S37" s="207"/>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row>
    <row r="38" spans="1:42" s="212" customFormat="1" ht="15.75" customHeight="1">
      <c r="B38" s="220"/>
      <c r="C38" s="220"/>
      <c r="D38" s="221"/>
      <c r="E38" s="73"/>
      <c r="F38" s="73"/>
      <c r="G38" s="73"/>
      <c r="H38" s="223"/>
      <c r="I38" s="223"/>
      <c r="J38" s="223"/>
      <c r="K38" s="223"/>
      <c r="L38" s="223"/>
      <c r="M38" s="223"/>
      <c r="N38" s="231"/>
      <c r="O38" s="73"/>
      <c r="P38" s="696"/>
      <c r="Q38" s="696"/>
      <c r="R38" s="333"/>
      <c r="S38" s="207"/>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row>
    <row r="39" spans="1:42" s="212" customFormat="1" ht="15.75" customHeight="1">
      <c r="B39" s="220"/>
      <c r="C39" s="220"/>
      <c r="D39" s="221"/>
      <c r="E39" s="73"/>
      <c r="F39" s="73"/>
      <c r="G39" s="73"/>
      <c r="H39" s="223"/>
      <c r="I39" s="223"/>
      <c r="J39" s="223"/>
      <c r="K39" s="223"/>
      <c r="L39" s="223"/>
      <c r="M39" s="223"/>
      <c r="N39" s="231"/>
      <c r="O39" s="73"/>
      <c r="P39" s="696"/>
      <c r="Q39" s="696"/>
      <c r="R39" s="333"/>
      <c r="S39" s="207"/>
      <c r="T39" s="253"/>
      <c r="U39" s="253"/>
      <c r="V39" s="253"/>
      <c r="W39" s="253"/>
      <c r="X39" s="253"/>
      <c r="Y39" s="253"/>
      <c r="Z39" s="253"/>
      <c r="AA39" s="253"/>
      <c r="AB39" s="253"/>
      <c r="AC39" s="253"/>
      <c r="AD39" s="253"/>
      <c r="AE39" s="253"/>
      <c r="AF39" s="253"/>
      <c r="AG39" s="253"/>
      <c r="AH39" s="253"/>
      <c r="AI39" s="253"/>
      <c r="AJ39" s="253"/>
      <c r="AK39" s="253"/>
      <c r="AL39" s="253"/>
      <c r="AM39" s="253"/>
      <c r="AN39" s="253"/>
      <c r="AO39" s="253"/>
      <c r="AP39" s="253"/>
    </row>
    <row r="40" spans="1:42" ht="15.75" customHeight="1">
      <c r="A40" s="192"/>
      <c r="B40" s="220"/>
      <c r="C40" s="220"/>
      <c r="D40" s="73"/>
      <c r="E40" s="73"/>
      <c r="F40" s="73"/>
      <c r="G40" s="223"/>
      <c r="H40" s="223"/>
      <c r="I40" s="223"/>
      <c r="J40" s="223"/>
      <c r="K40" s="223"/>
      <c r="L40" s="223"/>
      <c r="M40" s="72"/>
      <c r="N40" s="226"/>
      <c r="O40" s="226"/>
      <c r="P40" s="226"/>
      <c r="Q40" s="373"/>
      <c r="R40" s="219"/>
      <c r="S40" s="207"/>
    </row>
    <row r="41" spans="1:42" ht="15.75" customHeight="1">
      <c r="A41" s="192"/>
      <c r="B41" s="211" t="s">
        <v>104</v>
      </c>
      <c r="C41" s="220"/>
      <c r="D41" s="73"/>
      <c r="E41" s="73"/>
      <c r="F41" s="73"/>
      <c r="G41" s="223"/>
      <c r="H41" s="223"/>
      <c r="I41" s="223"/>
      <c r="J41" s="223"/>
      <c r="K41" s="223"/>
      <c r="L41" s="234"/>
      <c r="M41" s="72"/>
      <c r="N41" s="73"/>
      <c r="O41" s="73"/>
      <c r="P41" s="73"/>
      <c r="Q41" s="373"/>
      <c r="R41" s="219"/>
      <c r="S41" s="511"/>
    </row>
    <row r="42" spans="1:42" ht="15.75" customHeight="1">
      <c r="A42" s="192"/>
      <c r="B42" s="235" t="s">
        <v>105</v>
      </c>
      <c r="C42" s="236"/>
      <c r="D42" s="237"/>
      <c r="E42" s="234"/>
      <c r="F42" s="234"/>
      <c r="G42" s="234"/>
      <c r="H42" s="234"/>
      <c r="I42" s="234"/>
      <c r="J42" s="234"/>
      <c r="K42" s="234"/>
      <c r="L42" s="234"/>
      <c r="M42" s="234"/>
      <c r="N42" s="234"/>
      <c r="O42" s="227"/>
      <c r="P42" s="227"/>
      <c r="Q42" s="373"/>
      <c r="R42" s="219"/>
      <c r="S42" s="207"/>
    </row>
    <row r="43" spans="1:42" ht="5.25" customHeight="1">
      <c r="A43" s="192"/>
      <c r="B43" s="354"/>
      <c r="C43" s="234"/>
      <c r="D43" s="233"/>
      <c r="E43" s="234"/>
      <c r="F43" s="234"/>
      <c r="G43" s="234"/>
      <c r="H43" s="234"/>
      <c r="I43" s="234"/>
      <c r="J43" s="234"/>
      <c r="K43" s="234"/>
      <c r="L43" s="234"/>
      <c r="M43" s="234"/>
      <c r="N43" s="234"/>
      <c r="O43" s="228"/>
      <c r="P43" s="229"/>
      <c r="Q43" s="373"/>
      <c r="R43" s="219"/>
      <c r="S43" s="207"/>
    </row>
    <row r="44" spans="1:42" ht="15.75" customHeight="1">
      <c r="A44" s="192"/>
      <c r="B44" s="238" t="s">
        <v>45</v>
      </c>
      <c r="C44" s="589" t="s">
        <v>13</v>
      </c>
      <c r="D44" s="590"/>
      <c r="E44" s="241" t="s">
        <v>125</v>
      </c>
      <c r="F44" s="243" t="s">
        <v>18</v>
      </c>
      <c r="G44" s="268" t="s">
        <v>19</v>
      </c>
      <c r="H44" s="241" t="s">
        <v>130</v>
      </c>
      <c r="I44" s="241" t="s">
        <v>21</v>
      </c>
      <c r="J44" s="241" t="s">
        <v>22</v>
      </c>
      <c r="K44" s="241" t="s">
        <v>23</v>
      </c>
      <c r="L44" s="241" t="s">
        <v>98</v>
      </c>
      <c r="M44" s="241" t="s">
        <v>166</v>
      </c>
      <c r="N44" s="268" t="s">
        <v>3</v>
      </c>
      <c r="O44" s="241" t="s">
        <v>14</v>
      </c>
      <c r="P44" s="589" t="s">
        <v>55</v>
      </c>
      <c r="Q44" s="592"/>
      <c r="R44" s="219"/>
      <c r="S44" s="207"/>
    </row>
    <row r="45" spans="1:42" ht="15.75" customHeight="1">
      <c r="A45" s="192"/>
      <c r="B45" s="244" t="s">
        <v>46</v>
      </c>
      <c r="C45" s="250"/>
      <c r="D45" s="247"/>
      <c r="E45" s="248" t="s">
        <v>16</v>
      </c>
      <c r="F45" s="250" t="s">
        <v>16</v>
      </c>
      <c r="G45" s="247" t="s">
        <v>16</v>
      </c>
      <c r="H45" s="248" t="s">
        <v>16</v>
      </c>
      <c r="I45" s="248" t="s">
        <v>16</v>
      </c>
      <c r="J45" s="248" t="s">
        <v>16</v>
      </c>
      <c r="K45" s="248" t="s">
        <v>16</v>
      </c>
      <c r="L45" s="248" t="s">
        <v>16</v>
      </c>
      <c r="M45" s="248" t="s">
        <v>16</v>
      </c>
      <c r="N45" s="247" t="s">
        <v>15</v>
      </c>
      <c r="O45" s="248"/>
      <c r="P45" s="593" t="s">
        <v>56</v>
      </c>
      <c r="Q45" s="594"/>
      <c r="R45" s="219"/>
      <c r="S45" s="207"/>
    </row>
    <row r="46" spans="1:42" ht="15.75" customHeight="1">
      <c r="A46" s="192"/>
      <c r="B46" s="462"/>
      <c r="C46" s="477"/>
      <c r="D46" s="480"/>
      <c r="E46" s="395"/>
      <c r="F46" s="395"/>
      <c r="G46" s="396"/>
      <c r="H46" s="397"/>
      <c r="I46" s="398"/>
      <c r="J46" s="398"/>
      <c r="K46" s="398"/>
      <c r="L46" s="399"/>
      <c r="M46" s="508" t="str">
        <f>IF(F46=8,29,(IF(F46&gt;=13.5,"&gt;40",(IF(F46=0,"",36)))))</f>
        <v/>
      </c>
      <c r="N46" s="400"/>
      <c r="O46" s="393"/>
      <c r="P46" s="576">
        <f>N46*O46</f>
        <v>0</v>
      </c>
      <c r="Q46" s="577"/>
      <c r="R46" s="219"/>
      <c r="S46" s="510" t="str">
        <f>IF(F46&gt;14,"PYRABAR® -Lösung wählen:","")</f>
        <v/>
      </c>
      <c r="T46" s="512" t="str">
        <f>IF(F46&lt;14.5,"",IF(F46&gt;14.5,IF(D46="B","Typ PU oder PF",IF(D46="BV","Typ PE oder PL",IF(D46="BD","2x Typ PE oder PL",IF(D46="K","keine PYRABAR®-Lösung",IF(D46="S1","Typ PG",IF(D46="S2","TYP PG2",""))))))))</f>
        <v/>
      </c>
    </row>
    <row r="47" spans="1:42" ht="15.75" customHeight="1">
      <c r="A47" s="192"/>
      <c r="B47" s="463"/>
      <c r="C47" s="478"/>
      <c r="D47" s="481"/>
      <c r="E47" s="401"/>
      <c r="F47" s="401"/>
      <c r="G47" s="402"/>
      <c r="H47" s="403"/>
      <c r="I47" s="404"/>
      <c r="J47" s="404"/>
      <c r="K47" s="404"/>
      <c r="L47" s="405"/>
      <c r="M47" s="509" t="str">
        <f>IF(F47=8,29,(IF(F47&gt;=13.5,"&gt;40",(IF(F47=0,"",36)))))</f>
        <v/>
      </c>
      <c r="N47" s="406"/>
      <c r="O47" s="394"/>
      <c r="P47" s="704">
        <f>N47*O47</f>
        <v>0</v>
      </c>
      <c r="Q47" s="651"/>
      <c r="R47" s="219"/>
      <c r="S47" s="510" t="str">
        <f t="shared" ref="S47:S54" si="0">IF(F47&gt;14,"PYRABAR® -Lösung wählen:","")</f>
        <v/>
      </c>
      <c r="T47" s="512" t="str">
        <f t="shared" ref="T47:T54" si="1">IF(F47&lt;14.5,"",IF(F47&gt;14.5,IF(D47="B","Typ PU oder PF",IF(D47="BV","Typ PE oder PL",IF(D47="BD","2x Typ PE oder PL",IF(D47="K","keine PYRABAR®-Lösung",IF(D47="S1","Typ PG",IF(D47="S2","TYP PG2",""))))))))</f>
        <v/>
      </c>
    </row>
    <row r="48" spans="1:42" ht="15.75" customHeight="1">
      <c r="A48" s="192"/>
      <c r="B48" s="463"/>
      <c r="C48" s="478"/>
      <c r="D48" s="482"/>
      <c r="E48" s="407"/>
      <c r="F48" s="407"/>
      <c r="G48" s="408"/>
      <c r="H48" s="403"/>
      <c r="I48" s="404"/>
      <c r="J48" s="404"/>
      <c r="K48" s="404"/>
      <c r="L48" s="405"/>
      <c r="M48" s="509" t="str">
        <f t="shared" ref="M48:M55" si="2">IF(F48=8,29,(IF(F48&gt;=13.5,"&gt;40",(IF(F48=0,"",36)))))</f>
        <v/>
      </c>
      <c r="N48" s="406"/>
      <c r="O48" s="394"/>
      <c r="P48" s="704">
        <f t="shared" ref="P48:P54" si="3">N48*O48</f>
        <v>0</v>
      </c>
      <c r="Q48" s="651"/>
      <c r="R48" s="219"/>
      <c r="S48" s="510" t="str">
        <f t="shared" si="0"/>
        <v/>
      </c>
      <c r="T48" s="512" t="str">
        <f t="shared" si="1"/>
        <v/>
      </c>
    </row>
    <row r="49" spans="1:42" ht="15.75" customHeight="1">
      <c r="A49" s="192"/>
      <c r="B49" s="463"/>
      <c r="C49" s="479"/>
      <c r="D49" s="483"/>
      <c r="E49" s="407"/>
      <c r="F49" s="407"/>
      <c r="G49" s="408"/>
      <c r="H49" s="403"/>
      <c r="I49" s="404"/>
      <c r="J49" s="404"/>
      <c r="K49" s="404"/>
      <c r="L49" s="405"/>
      <c r="M49" s="509" t="str">
        <f t="shared" si="2"/>
        <v/>
      </c>
      <c r="N49" s="406"/>
      <c r="O49" s="394"/>
      <c r="P49" s="704">
        <f t="shared" si="3"/>
        <v>0</v>
      </c>
      <c r="Q49" s="651"/>
      <c r="R49" s="219"/>
      <c r="S49" s="510" t="str">
        <f t="shared" si="0"/>
        <v/>
      </c>
      <c r="T49" s="512" t="str">
        <f t="shared" si="1"/>
        <v/>
      </c>
    </row>
    <row r="50" spans="1:42" ht="15.75" customHeight="1">
      <c r="A50" s="192"/>
      <c r="B50" s="463"/>
      <c r="C50" s="479"/>
      <c r="D50" s="483"/>
      <c r="E50" s="407"/>
      <c r="F50" s="407"/>
      <c r="G50" s="408"/>
      <c r="H50" s="403"/>
      <c r="I50" s="404"/>
      <c r="J50" s="404"/>
      <c r="K50" s="404"/>
      <c r="L50" s="405"/>
      <c r="M50" s="509" t="str">
        <f t="shared" si="2"/>
        <v/>
      </c>
      <c r="N50" s="406"/>
      <c r="O50" s="394"/>
      <c r="P50" s="704">
        <f t="shared" si="3"/>
        <v>0</v>
      </c>
      <c r="Q50" s="651"/>
      <c r="R50" s="219"/>
      <c r="S50" s="510" t="str">
        <f t="shared" si="0"/>
        <v/>
      </c>
      <c r="T50" s="512" t="str">
        <f t="shared" si="1"/>
        <v/>
      </c>
    </row>
    <row r="51" spans="1:42" ht="15.75" customHeight="1">
      <c r="A51" s="192"/>
      <c r="B51" s="463"/>
      <c r="C51" s="479"/>
      <c r="D51" s="483"/>
      <c r="E51" s="407"/>
      <c r="F51" s="407"/>
      <c r="G51" s="408"/>
      <c r="H51" s="403"/>
      <c r="I51" s="404"/>
      <c r="J51" s="404"/>
      <c r="K51" s="404"/>
      <c r="L51" s="405"/>
      <c r="M51" s="509" t="str">
        <f t="shared" si="2"/>
        <v/>
      </c>
      <c r="N51" s="406"/>
      <c r="O51" s="394"/>
      <c r="P51" s="704">
        <f t="shared" si="3"/>
        <v>0</v>
      </c>
      <c r="Q51" s="651"/>
      <c r="R51" s="219"/>
      <c r="S51" s="510" t="str">
        <f t="shared" si="0"/>
        <v/>
      </c>
      <c r="T51" s="512" t="str">
        <f t="shared" si="1"/>
        <v/>
      </c>
    </row>
    <row r="52" spans="1:42" ht="15.75" customHeight="1">
      <c r="A52" s="192"/>
      <c r="B52" s="463"/>
      <c r="C52" s="479"/>
      <c r="D52" s="483"/>
      <c r="E52" s="407"/>
      <c r="F52" s="407"/>
      <c r="G52" s="408"/>
      <c r="H52" s="403"/>
      <c r="I52" s="404"/>
      <c r="J52" s="404"/>
      <c r="K52" s="404"/>
      <c r="L52" s="405"/>
      <c r="M52" s="509" t="str">
        <f t="shared" si="2"/>
        <v/>
      </c>
      <c r="N52" s="406"/>
      <c r="O52" s="394"/>
      <c r="P52" s="704">
        <f t="shared" si="3"/>
        <v>0</v>
      </c>
      <c r="Q52" s="651"/>
      <c r="R52" s="219"/>
      <c r="S52" s="510" t="str">
        <f t="shared" si="0"/>
        <v/>
      </c>
      <c r="T52" s="512" t="str">
        <f t="shared" si="1"/>
        <v/>
      </c>
    </row>
    <row r="53" spans="1:42" ht="15.75" customHeight="1">
      <c r="A53" s="192"/>
      <c r="B53" s="463"/>
      <c r="C53" s="479"/>
      <c r="D53" s="484"/>
      <c r="E53" s="407"/>
      <c r="F53" s="407"/>
      <c r="G53" s="408"/>
      <c r="H53" s="403"/>
      <c r="I53" s="404"/>
      <c r="J53" s="404"/>
      <c r="K53" s="404"/>
      <c r="L53" s="405"/>
      <c r="M53" s="509" t="str">
        <f t="shared" si="2"/>
        <v/>
      </c>
      <c r="N53" s="406"/>
      <c r="O53" s="394"/>
      <c r="P53" s="704">
        <f t="shared" si="3"/>
        <v>0</v>
      </c>
      <c r="Q53" s="651"/>
      <c r="R53" s="219"/>
      <c r="S53" s="510" t="str">
        <f t="shared" si="0"/>
        <v/>
      </c>
      <c r="T53" s="512" t="str">
        <f t="shared" si="1"/>
        <v/>
      </c>
    </row>
    <row r="54" spans="1:42" ht="15.75" customHeight="1">
      <c r="A54" s="192"/>
      <c r="B54" s="463"/>
      <c r="C54" s="478"/>
      <c r="D54" s="481"/>
      <c r="E54" s="407"/>
      <c r="F54" s="407"/>
      <c r="G54" s="408"/>
      <c r="H54" s="403"/>
      <c r="I54" s="404"/>
      <c r="J54" s="404"/>
      <c r="K54" s="404"/>
      <c r="L54" s="405"/>
      <c r="M54" s="509" t="str">
        <f t="shared" si="2"/>
        <v/>
      </c>
      <c r="N54" s="406"/>
      <c r="O54" s="394"/>
      <c r="P54" s="704">
        <f t="shared" si="3"/>
        <v>0</v>
      </c>
      <c r="Q54" s="651"/>
      <c r="R54" s="219"/>
      <c r="S54" s="510" t="str">
        <f t="shared" si="0"/>
        <v/>
      </c>
      <c r="T54" s="512" t="str">
        <f t="shared" si="1"/>
        <v/>
      </c>
    </row>
    <row r="55" spans="1:42" ht="15.75" customHeight="1">
      <c r="A55" s="192"/>
      <c r="B55" s="463"/>
      <c r="C55" s="478"/>
      <c r="D55" s="485"/>
      <c r="E55" s="409"/>
      <c r="F55" s="409"/>
      <c r="G55" s="410"/>
      <c r="H55" s="403"/>
      <c r="I55" s="404"/>
      <c r="J55" s="404"/>
      <c r="K55" s="404"/>
      <c r="L55" s="405"/>
      <c r="M55" s="509" t="str">
        <f t="shared" si="2"/>
        <v/>
      </c>
      <c r="N55" s="406"/>
      <c r="O55" s="394"/>
      <c r="P55" s="704">
        <f>N55*O55</f>
        <v>0</v>
      </c>
      <c r="Q55" s="651"/>
      <c r="R55" s="219"/>
      <c r="S55" s="210" t="s">
        <v>128</v>
      </c>
    </row>
    <row r="56" spans="1:42" s="254" customFormat="1" ht="15.75" customHeight="1">
      <c r="A56" s="212"/>
      <c r="B56" s="376" t="s">
        <v>107</v>
      </c>
      <c r="C56" s="76"/>
      <c r="D56" s="76"/>
      <c r="E56" s="76"/>
      <c r="F56" s="76"/>
      <c r="G56" s="76"/>
      <c r="H56" s="38"/>
      <c r="I56" s="76"/>
      <c r="J56" s="39"/>
      <c r="K56" s="40"/>
      <c r="L56" s="40"/>
      <c r="M56" s="40"/>
      <c r="N56" s="38"/>
      <c r="O56" s="38"/>
      <c r="P56" s="229"/>
      <c r="Q56" s="219"/>
      <c r="R56" s="252"/>
      <c r="S56" s="253"/>
      <c r="T56" s="253"/>
      <c r="U56" s="253"/>
      <c r="V56" s="253"/>
      <c r="W56" s="253"/>
      <c r="X56" s="253"/>
      <c r="Y56" s="253"/>
      <c r="Z56" s="253"/>
      <c r="AA56" s="253"/>
      <c r="AB56" s="253"/>
      <c r="AC56" s="253"/>
      <c r="AD56" s="253"/>
      <c r="AE56" s="253"/>
      <c r="AF56" s="253"/>
      <c r="AG56" s="253"/>
      <c r="AH56" s="253"/>
      <c r="AI56" s="253"/>
      <c r="AJ56" s="253"/>
      <c r="AK56" s="253"/>
      <c r="AL56" s="253"/>
      <c r="AM56" s="253"/>
      <c r="AN56" s="253"/>
      <c r="AO56" s="253"/>
    </row>
    <row r="57" spans="1:42" s="254" customFormat="1" ht="22.5" customHeight="1">
      <c r="A57" s="76"/>
      <c r="B57" s="377" t="s">
        <v>106</v>
      </c>
      <c r="C57" s="76"/>
      <c r="D57" s="76"/>
      <c r="E57" s="76"/>
      <c r="F57" s="76"/>
      <c r="G57" s="76"/>
      <c r="H57" s="38"/>
      <c r="I57" s="76"/>
      <c r="J57" s="39"/>
      <c r="K57" s="40"/>
      <c r="L57" s="40"/>
      <c r="M57" s="40"/>
      <c r="N57" s="38"/>
      <c r="O57" s="38"/>
      <c r="P57" s="229"/>
      <c r="Q57" s="219"/>
      <c r="R57" s="252"/>
      <c r="S57" s="253"/>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row>
    <row r="58" spans="1:42" ht="53.25" customHeight="1">
      <c r="A58" s="192"/>
      <c r="B58" s="584"/>
      <c r="C58" s="584"/>
      <c r="D58" s="584"/>
      <c r="E58" s="584"/>
      <c r="F58" s="584"/>
      <c r="G58" s="584"/>
      <c r="H58" s="256"/>
      <c r="I58" s="256"/>
      <c r="J58" s="256"/>
      <c r="K58" s="192"/>
      <c r="L58" s="192"/>
      <c r="M58" s="256"/>
      <c r="N58" s="192"/>
      <c r="O58" s="192"/>
      <c r="P58" s="229"/>
      <c r="Q58" s="219"/>
      <c r="R58" s="252"/>
      <c r="AP58" s="199"/>
    </row>
    <row r="59" spans="1:42" ht="15.75" customHeight="1">
      <c r="A59" s="192"/>
      <c r="B59" s="584"/>
      <c r="C59" s="584"/>
      <c r="D59" s="584"/>
      <c r="E59" s="584"/>
      <c r="F59" s="584"/>
      <c r="G59" s="584"/>
      <c r="H59" s="256"/>
      <c r="I59" s="256"/>
      <c r="J59" s="256"/>
      <c r="K59" s="256"/>
      <c r="L59" s="256"/>
      <c r="M59" s="256"/>
      <c r="N59" s="192"/>
      <c r="P59" s="87"/>
      <c r="Q59" s="87" t="s">
        <v>169</v>
      </c>
      <c r="R59" s="252"/>
      <c r="AP59" s="199"/>
    </row>
    <row r="60" spans="1:42" s="198" customFormat="1" ht="47.25" customHeight="1">
      <c r="I60" s="47"/>
      <c r="J60" s="47"/>
      <c r="K60" s="48"/>
      <c r="N60" s="48"/>
      <c r="O60" s="49"/>
      <c r="P60" s="49"/>
      <c r="Q60" s="49"/>
      <c r="R60" s="257"/>
      <c r="S60" s="257"/>
    </row>
    <row r="61" spans="1:42" s="198" customFormat="1" ht="45.75" customHeight="1">
      <c r="B61" s="629"/>
      <c r="C61" s="629"/>
      <c r="D61" s="629"/>
      <c r="E61" s="629"/>
      <c r="F61" s="629"/>
      <c r="G61" s="629"/>
      <c r="H61" s="629"/>
      <c r="R61" s="257"/>
      <c r="S61" s="257"/>
    </row>
    <row r="62" spans="1:42" s="198" customFormat="1" ht="15.75" customHeight="1">
      <c r="B62" s="50"/>
      <c r="C62" s="50"/>
      <c r="D62" s="50"/>
      <c r="E62" s="50"/>
      <c r="F62" s="50"/>
      <c r="G62" s="51"/>
      <c r="H62" s="52"/>
      <c r="I62" s="16"/>
      <c r="J62" s="52"/>
      <c r="K62" s="50"/>
      <c r="L62" s="48"/>
      <c r="M62" s="48"/>
      <c r="N62" s="48"/>
      <c r="O62" s="50"/>
      <c r="P62" s="50"/>
      <c r="Q62" s="50"/>
      <c r="R62" s="53"/>
      <c r="S62" s="53"/>
    </row>
    <row r="63" spans="1:42" s="198" customFormat="1" ht="15.75" customHeight="1">
      <c r="B63" s="53"/>
      <c r="C63" s="53"/>
      <c r="D63" s="53"/>
      <c r="E63" s="53"/>
      <c r="F63" s="53"/>
      <c r="G63" s="51"/>
      <c r="H63" s="52"/>
      <c r="I63" s="16"/>
      <c r="J63" s="52"/>
      <c r="K63" s="53"/>
      <c r="L63" s="48"/>
      <c r="M63" s="48"/>
      <c r="N63" s="48"/>
      <c r="O63" s="53"/>
      <c r="P63" s="53"/>
      <c r="Q63" s="53"/>
      <c r="R63" s="53"/>
      <c r="S63" s="53"/>
    </row>
    <row r="64" spans="1:42" s="198" customFormat="1" ht="11.25" customHeight="1">
      <c r="B64" s="54"/>
      <c r="C64" s="54"/>
      <c r="D64" s="54"/>
      <c r="E64" s="53"/>
      <c r="F64" s="53"/>
      <c r="G64" s="54"/>
      <c r="H64" s="53"/>
      <c r="I64" s="53"/>
      <c r="J64" s="53"/>
      <c r="K64" s="55"/>
      <c r="L64" s="48"/>
      <c r="M64" s="48"/>
      <c r="N64" s="48"/>
      <c r="O64" s="56"/>
      <c r="R64" s="53"/>
      <c r="S64" s="53"/>
    </row>
    <row r="65" spans="2:19" s="198" customFormat="1" ht="15.75" customHeight="1">
      <c r="H65" s="53"/>
      <c r="I65" s="53"/>
      <c r="J65" s="55"/>
      <c r="K65" s="55"/>
      <c r="L65" s="48"/>
      <c r="M65" s="48"/>
      <c r="N65" s="48"/>
      <c r="O65" s="18"/>
      <c r="P65" s="19"/>
      <c r="Q65" s="19"/>
      <c r="R65" s="53"/>
      <c r="S65" s="53"/>
    </row>
    <row r="66" spans="2:19" s="198" customFormat="1">
      <c r="H66" s="53"/>
      <c r="I66" s="53"/>
      <c r="J66" s="55"/>
      <c r="K66" s="55"/>
      <c r="L66" s="48"/>
      <c r="M66" s="48"/>
      <c r="N66" s="48"/>
      <c r="O66" s="53"/>
      <c r="P66" s="53"/>
      <c r="Q66" s="53"/>
      <c r="R66" s="53"/>
      <c r="S66" s="53"/>
    </row>
    <row r="67" spans="2:19" s="198" customFormat="1" ht="15">
      <c r="B67" s="259"/>
      <c r="C67" s="259"/>
      <c r="D67" s="259"/>
      <c r="E67" s="259"/>
      <c r="F67" s="259"/>
      <c r="G67" s="259"/>
      <c r="H67" s="259"/>
      <c r="I67" s="259"/>
      <c r="J67" s="259"/>
      <c r="K67" s="259"/>
      <c r="L67" s="259"/>
      <c r="M67" s="260"/>
      <c r="N67" s="260"/>
      <c r="P67" s="260"/>
      <c r="Q67" s="260"/>
      <c r="R67" s="53"/>
      <c r="S67" s="53"/>
    </row>
    <row r="68" spans="2:19" s="198" customFormat="1">
      <c r="B68" s="260"/>
      <c r="C68" s="260"/>
      <c r="D68" s="260"/>
      <c r="E68" s="260"/>
      <c r="F68" s="260"/>
      <c r="G68" s="260"/>
      <c r="H68" s="260"/>
      <c r="I68" s="260"/>
      <c r="J68" s="260"/>
      <c r="K68" s="260"/>
      <c r="L68" s="260"/>
      <c r="M68" s="260"/>
      <c r="N68" s="260"/>
      <c r="O68" s="260"/>
      <c r="P68" s="260"/>
      <c r="Q68" s="260"/>
      <c r="R68" s="53"/>
      <c r="S68" s="53"/>
    </row>
    <row r="69" spans="2:19" s="198" customFormat="1">
      <c r="B69" s="260"/>
      <c r="C69" s="260"/>
      <c r="D69" s="260"/>
      <c r="E69" s="260"/>
      <c r="F69" s="260"/>
      <c r="G69" s="260"/>
      <c r="H69" s="260"/>
      <c r="I69" s="260"/>
      <c r="J69" s="260"/>
      <c r="K69" s="260"/>
      <c r="L69" s="260"/>
      <c r="M69" s="260"/>
      <c r="N69" s="260"/>
      <c r="O69" s="260"/>
      <c r="P69" s="260"/>
      <c r="Q69" s="260"/>
      <c r="R69" s="53"/>
      <c r="S69" s="53"/>
    </row>
    <row r="70" spans="2:19" s="198" customFormat="1">
      <c r="H70" s="261"/>
      <c r="I70" s="261"/>
      <c r="J70" s="261"/>
      <c r="K70" s="260"/>
      <c r="L70" s="260"/>
      <c r="M70" s="260"/>
      <c r="N70" s="260"/>
      <c r="O70" s="260"/>
      <c r="P70" s="260"/>
      <c r="Q70" s="260"/>
      <c r="R70" s="206"/>
      <c r="S70" s="206"/>
    </row>
    <row r="71" spans="2:19" s="198" customFormat="1">
      <c r="H71" s="261"/>
      <c r="I71" s="261"/>
      <c r="J71" s="261"/>
      <c r="K71" s="260"/>
      <c r="L71" s="260"/>
      <c r="M71" s="260"/>
      <c r="N71" s="260"/>
      <c r="O71" s="260"/>
      <c r="P71" s="260"/>
      <c r="Q71" s="260"/>
      <c r="R71" s="206"/>
      <c r="S71" s="206"/>
    </row>
    <row r="72" spans="2:19" s="198" customFormat="1">
      <c r="R72" s="206"/>
      <c r="S72" s="206"/>
    </row>
    <row r="73" spans="2:19" s="198" customFormat="1">
      <c r="R73" s="262"/>
      <c r="S73" s="262"/>
    </row>
    <row r="74" spans="2:19" s="198" customFormat="1">
      <c r="R74" s="206"/>
      <c r="S74" s="206"/>
    </row>
    <row r="75" spans="2:19" s="198" customFormat="1">
      <c r="R75" s="206"/>
      <c r="S75" s="206"/>
    </row>
    <row r="76" spans="2:19" s="198" customFormat="1">
      <c r="R76" s="206"/>
      <c r="S76" s="206"/>
    </row>
    <row r="77" spans="2:19" s="198" customFormat="1">
      <c r="R77" s="206"/>
      <c r="S77" s="206"/>
    </row>
    <row r="78" spans="2:19" s="198" customFormat="1">
      <c r="R78" s="206"/>
      <c r="S78" s="206"/>
    </row>
    <row r="79" spans="2:19" s="198" customFormat="1">
      <c r="R79" s="206"/>
      <c r="S79" s="206"/>
    </row>
    <row r="80" spans="2:19" s="198" customFormat="1">
      <c r="R80" s="206"/>
      <c r="S80" s="206"/>
    </row>
    <row r="81" spans="18:19" s="198" customFormat="1">
      <c r="R81" s="206"/>
      <c r="S81" s="206"/>
    </row>
    <row r="82" spans="18:19" s="198" customFormat="1">
      <c r="R82" s="206"/>
      <c r="S82" s="206"/>
    </row>
    <row r="83" spans="18:19" s="198" customFormat="1">
      <c r="R83" s="206"/>
      <c r="S83" s="206"/>
    </row>
    <row r="84" spans="18:19" s="198" customFormat="1">
      <c r="R84" s="206"/>
      <c r="S84" s="206"/>
    </row>
    <row r="85" spans="18:19" s="198" customFormat="1">
      <c r="R85" s="206"/>
      <c r="S85" s="206"/>
    </row>
    <row r="86" spans="18:19" s="198" customFormat="1">
      <c r="R86" s="206"/>
      <c r="S86" s="206"/>
    </row>
    <row r="87" spans="18:19" s="198" customFormat="1">
      <c r="R87" s="206"/>
      <c r="S87" s="206"/>
    </row>
    <row r="88" spans="18:19" s="198" customFormat="1">
      <c r="R88" s="206"/>
      <c r="S88" s="206"/>
    </row>
    <row r="89" spans="18:19" s="198" customFormat="1">
      <c r="R89" s="206"/>
      <c r="S89" s="206"/>
    </row>
    <row r="90" spans="18:19" s="198" customFormat="1">
      <c r="R90" s="206"/>
      <c r="S90" s="206"/>
    </row>
    <row r="91" spans="18:19" s="198" customFormat="1">
      <c r="R91" s="206"/>
      <c r="S91" s="206"/>
    </row>
    <row r="92" spans="18:19" s="198" customFormat="1">
      <c r="R92" s="206"/>
      <c r="S92" s="206"/>
    </row>
    <row r="93" spans="18:19" s="198" customFormat="1">
      <c r="R93" s="206"/>
      <c r="S93" s="206"/>
    </row>
    <row r="94" spans="18:19" s="198" customFormat="1">
      <c r="R94" s="206"/>
      <c r="S94" s="206"/>
    </row>
    <row r="95" spans="18:19" s="198" customFormat="1">
      <c r="R95" s="206"/>
      <c r="S95" s="206"/>
    </row>
    <row r="96" spans="18:19" s="198" customFormat="1">
      <c r="R96" s="206"/>
      <c r="S96" s="206"/>
    </row>
    <row r="97" spans="18:42" s="198" customFormat="1">
      <c r="R97" s="206"/>
      <c r="S97" s="206"/>
    </row>
    <row r="98" spans="18:42" s="198" customFormat="1">
      <c r="R98" s="206"/>
      <c r="S98" s="206"/>
    </row>
    <row r="99" spans="18:42" s="198" customFormat="1">
      <c r="R99" s="206"/>
      <c r="S99" s="206"/>
    </row>
    <row r="100" spans="18:42" s="198" customFormat="1">
      <c r="R100" s="206"/>
      <c r="S100" s="206"/>
    </row>
    <row r="101" spans="18:42" s="198" customFormat="1">
      <c r="R101" s="206"/>
      <c r="S101" s="206"/>
    </row>
    <row r="102" spans="18:42" s="198" customFormat="1">
      <c r="R102" s="206"/>
      <c r="S102" s="206"/>
    </row>
    <row r="103" spans="18:42" s="198" customFormat="1">
      <c r="R103" s="206"/>
      <c r="S103" s="206"/>
    </row>
    <row r="104" spans="18:42" s="198" customFormat="1">
      <c r="R104" s="206"/>
      <c r="S104" s="206"/>
    </row>
    <row r="105" spans="18:42" s="198" customFormat="1">
      <c r="R105" s="206"/>
      <c r="S105" s="206"/>
    </row>
    <row r="106" spans="18:42" s="198" customFormat="1">
      <c r="R106" s="206"/>
      <c r="S106" s="206"/>
    </row>
    <row r="107" spans="18:42" s="198" customFormat="1">
      <c r="R107" s="206"/>
      <c r="S107" s="206"/>
    </row>
    <row r="108" spans="18:42" s="198" customFormat="1">
      <c r="R108" s="206"/>
      <c r="S108" s="206"/>
    </row>
    <row r="109" spans="18:42" s="198" customFormat="1">
      <c r="R109" s="206"/>
      <c r="S109" s="206"/>
    </row>
    <row r="110" spans="18:42" s="198" customFormat="1">
      <c r="R110" s="206"/>
      <c r="S110" s="206"/>
    </row>
    <row r="111" spans="18:42">
      <c r="R111" s="263"/>
      <c r="S111" s="206"/>
      <c r="T111" s="199"/>
      <c r="U111" s="199"/>
      <c r="V111" s="199"/>
      <c r="W111" s="199"/>
      <c r="X111" s="199"/>
      <c r="Y111" s="199"/>
      <c r="Z111" s="199"/>
      <c r="AA111" s="199"/>
      <c r="AB111" s="199"/>
      <c r="AC111" s="199"/>
      <c r="AD111" s="199"/>
      <c r="AE111" s="199"/>
      <c r="AF111" s="199"/>
      <c r="AG111" s="199"/>
      <c r="AH111" s="199"/>
      <c r="AI111" s="199"/>
      <c r="AJ111" s="199"/>
      <c r="AK111" s="199"/>
      <c r="AL111" s="199"/>
      <c r="AM111" s="199"/>
      <c r="AN111" s="199"/>
      <c r="AO111" s="199"/>
      <c r="AP111" s="199"/>
    </row>
    <row r="112" spans="18:42">
      <c r="R112" s="263"/>
      <c r="S112" s="206"/>
      <c r="T112" s="199"/>
      <c r="U112" s="199"/>
      <c r="V112" s="199"/>
      <c r="W112" s="199"/>
      <c r="X112" s="199"/>
      <c r="Y112" s="199"/>
      <c r="Z112" s="199"/>
      <c r="AA112" s="199"/>
      <c r="AB112" s="199"/>
      <c r="AC112" s="199"/>
      <c r="AD112" s="199"/>
      <c r="AE112" s="199"/>
      <c r="AF112" s="199"/>
      <c r="AG112" s="199"/>
      <c r="AH112" s="199"/>
      <c r="AI112" s="199"/>
      <c r="AJ112" s="199"/>
      <c r="AK112" s="199"/>
      <c r="AL112" s="199"/>
      <c r="AM112" s="199"/>
      <c r="AN112" s="199"/>
      <c r="AO112" s="199"/>
      <c r="AP112" s="199"/>
    </row>
    <row r="113" spans="18:42">
      <c r="R113" s="263"/>
      <c r="S113" s="206"/>
      <c r="T113" s="199"/>
      <c r="U113" s="199"/>
      <c r="V113" s="199"/>
      <c r="W113" s="199"/>
      <c r="X113" s="199"/>
      <c r="Y113" s="199"/>
      <c r="Z113" s="199"/>
      <c r="AA113" s="199"/>
      <c r="AB113" s="199"/>
      <c r="AC113" s="199"/>
      <c r="AD113" s="199"/>
      <c r="AE113" s="199"/>
      <c r="AF113" s="199"/>
      <c r="AG113" s="199"/>
      <c r="AH113" s="199"/>
      <c r="AI113" s="199"/>
      <c r="AJ113" s="199"/>
      <c r="AK113" s="199"/>
      <c r="AL113" s="199"/>
      <c r="AM113" s="199"/>
      <c r="AN113" s="199"/>
      <c r="AO113" s="199"/>
      <c r="AP113" s="199"/>
    </row>
    <row r="114" spans="18:42">
      <c r="R114" s="263"/>
      <c r="S114" s="206"/>
      <c r="T114" s="199"/>
      <c r="U114" s="199"/>
      <c r="V114" s="199"/>
      <c r="W114" s="199"/>
      <c r="X114" s="199"/>
      <c r="Y114" s="199"/>
      <c r="Z114" s="199"/>
      <c r="AA114" s="199"/>
      <c r="AB114" s="199"/>
      <c r="AC114" s="199"/>
      <c r="AD114" s="199"/>
      <c r="AE114" s="199"/>
      <c r="AF114" s="199"/>
      <c r="AG114" s="199"/>
      <c r="AH114" s="199"/>
      <c r="AI114" s="199"/>
      <c r="AJ114" s="199"/>
      <c r="AK114" s="199"/>
      <c r="AL114" s="199"/>
      <c r="AM114" s="199"/>
      <c r="AN114" s="199"/>
      <c r="AO114" s="199"/>
      <c r="AP114" s="199"/>
    </row>
    <row r="115" spans="18:42">
      <c r="R115" s="263"/>
      <c r="S115" s="206"/>
      <c r="T115" s="199"/>
      <c r="U115" s="199"/>
      <c r="V115" s="199"/>
      <c r="W115" s="199"/>
      <c r="X115" s="199"/>
      <c r="Y115" s="199"/>
      <c r="Z115" s="199"/>
      <c r="AA115" s="199"/>
      <c r="AB115" s="199"/>
      <c r="AC115" s="199"/>
      <c r="AD115" s="199"/>
      <c r="AE115" s="199"/>
      <c r="AF115" s="199"/>
      <c r="AG115" s="199"/>
      <c r="AH115" s="199"/>
      <c r="AI115" s="199"/>
      <c r="AJ115" s="199"/>
      <c r="AK115" s="199"/>
      <c r="AL115" s="199"/>
      <c r="AM115" s="199"/>
      <c r="AN115" s="199"/>
      <c r="AO115" s="199"/>
      <c r="AP115" s="199"/>
    </row>
    <row r="116" spans="18:42">
      <c r="R116" s="263"/>
      <c r="S116" s="206"/>
      <c r="T116" s="199"/>
      <c r="U116" s="199"/>
      <c r="V116" s="199"/>
      <c r="W116" s="199"/>
      <c r="X116" s="199"/>
      <c r="Y116" s="199"/>
      <c r="Z116" s="199"/>
      <c r="AA116" s="199"/>
      <c r="AB116" s="199"/>
      <c r="AC116" s="199"/>
      <c r="AD116" s="199"/>
      <c r="AE116" s="199"/>
      <c r="AF116" s="199"/>
      <c r="AG116" s="199"/>
      <c r="AH116" s="199"/>
      <c r="AI116" s="199"/>
      <c r="AJ116" s="199"/>
      <c r="AK116" s="199"/>
      <c r="AL116" s="199"/>
      <c r="AM116" s="199"/>
      <c r="AN116" s="199"/>
      <c r="AO116" s="199"/>
      <c r="AP116" s="199"/>
    </row>
    <row r="117" spans="18:42">
      <c r="R117" s="263"/>
      <c r="S117" s="206"/>
      <c r="T117" s="199"/>
      <c r="U117" s="199"/>
      <c r="V117" s="199"/>
      <c r="W117" s="199"/>
      <c r="X117" s="199"/>
      <c r="Y117" s="199"/>
      <c r="Z117" s="199"/>
      <c r="AA117" s="199"/>
      <c r="AB117" s="199"/>
      <c r="AC117" s="199"/>
      <c r="AD117" s="199"/>
      <c r="AE117" s="199"/>
      <c r="AF117" s="199"/>
      <c r="AG117" s="199"/>
      <c r="AH117" s="199"/>
      <c r="AI117" s="199"/>
      <c r="AJ117" s="199"/>
      <c r="AK117" s="199"/>
      <c r="AL117" s="199"/>
      <c r="AM117" s="199"/>
      <c r="AN117" s="199"/>
      <c r="AO117" s="199"/>
      <c r="AP117" s="199"/>
    </row>
    <row r="118" spans="18:42">
      <c r="R118" s="263"/>
      <c r="S118" s="206"/>
      <c r="T118" s="199"/>
      <c r="U118" s="199"/>
      <c r="V118" s="199"/>
      <c r="W118" s="199"/>
      <c r="X118" s="199"/>
      <c r="Y118" s="199"/>
      <c r="Z118" s="199"/>
      <c r="AA118" s="199"/>
      <c r="AB118" s="199"/>
      <c r="AC118" s="199"/>
      <c r="AD118" s="199"/>
      <c r="AE118" s="199"/>
      <c r="AF118" s="199"/>
      <c r="AG118" s="199"/>
      <c r="AH118" s="199"/>
      <c r="AI118" s="199"/>
      <c r="AJ118" s="199"/>
      <c r="AK118" s="199"/>
      <c r="AL118" s="199"/>
      <c r="AM118" s="199"/>
      <c r="AN118" s="199"/>
      <c r="AO118" s="199"/>
      <c r="AP118" s="199"/>
    </row>
    <row r="119" spans="18:42">
      <c r="R119" s="263"/>
      <c r="S119" s="206"/>
      <c r="T119" s="199"/>
      <c r="U119" s="199"/>
      <c r="V119" s="199"/>
      <c r="W119" s="199"/>
      <c r="X119" s="199"/>
      <c r="Y119" s="199"/>
      <c r="Z119" s="199"/>
      <c r="AA119" s="199"/>
      <c r="AB119" s="199"/>
      <c r="AC119" s="199"/>
      <c r="AD119" s="199"/>
      <c r="AE119" s="199"/>
      <c r="AF119" s="199"/>
      <c r="AG119" s="199"/>
      <c r="AH119" s="199"/>
      <c r="AI119" s="199"/>
      <c r="AJ119" s="199"/>
      <c r="AK119" s="199"/>
      <c r="AL119" s="199"/>
      <c r="AM119" s="199"/>
      <c r="AN119" s="199"/>
      <c r="AO119" s="199"/>
      <c r="AP119" s="199"/>
    </row>
    <row r="120" spans="18:42">
      <c r="R120" s="263"/>
      <c r="S120" s="206"/>
      <c r="T120" s="199"/>
      <c r="U120" s="199"/>
      <c r="V120" s="199"/>
      <c r="W120" s="199"/>
      <c r="X120" s="199"/>
      <c r="Y120" s="199"/>
      <c r="Z120" s="199"/>
      <c r="AA120" s="199"/>
      <c r="AB120" s="199"/>
      <c r="AC120" s="199"/>
      <c r="AD120" s="199"/>
      <c r="AE120" s="199"/>
      <c r="AF120" s="199"/>
      <c r="AG120" s="199"/>
      <c r="AH120" s="199"/>
      <c r="AI120" s="199"/>
      <c r="AJ120" s="199"/>
      <c r="AK120" s="199"/>
      <c r="AL120" s="199"/>
      <c r="AM120" s="199"/>
      <c r="AN120" s="199"/>
      <c r="AO120" s="199"/>
      <c r="AP120" s="199"/>
    </row>
    <row r="121" spans="18:42">
      <c r="R121" s="263"/>
      <c r="S121" s="206"/>
      <c r="T121" s="199"/>
      <c r="U121" s="199"/>
      <c r="V121" s="199"/>
      <c r="W121" s="199"/>
      <c r="X121" s="199"/>
      <c r="Y121" s="199"/>
      <c r="Z121" s="199"/>
      <c r="AA121" s="199"/>
      <c r="AB121" s="199"/>
      <c r="AC121" s="199"/>
      <c r="AD121" s="199"/>
      <c r="AE121" s="199"/>
      <c r="AF121" s="199"/>
      <c r="AG121" s="199"/>
      <c r="AH121" s="199"/>
      <c r="AI121" s="199"/>
      <c r="AJ121" s="199"/>
      <c r="AK121" s="199"/>
      <c r="AL121" s="199"/>
      <c r="AM121" s="199"/>
      <c r="AN121" s="199"/>
      <c r="AO121" s="199"/>
      <c r="AP121" s="199"/>
    </row>
    <row r="122" spans="18:42">
      <c r="R122" s="263"/>
      <c r="S122" s="206"/>
      <c r="T122" s="199"/>
      <c r="U122" s="199"/>
      <c r="V122" s="199"/>
      <c r="W122" s="199"/>
      <c r="X122" s="199"/>
      <c r="Y122" s="199"/>
      <c r="Z122" s="199"/>
      <c r="AA122" s="199"/>
      <c r="AB122" s="199"/>
      <c r="AC122" s="199"/>
      <c r="AD122" s="199"/>
      <c r="AE122" s="199"/>
      <c r="AF122" s="199"/>
      <c r="AG122" s="199"/>
      <c r="AH122" s="199"/>
      <c r="AI122" s="199"/>
      <c r="AJ122" s="199"/>
      <c r="AK122" s="199"/>
      <c r="AL122" s="199"/>
      <c r="AM122" s="199"/>
      <c r="AN122" s="199"/>
      <c r="AO122" s="199"/>
      <c r="AP122" s="199"/>
    </row>
    <row r="123" spans="18:42">
      <c r="R123" s="263"/>
      <c r="S123" s="206"/>
      <c r="T123" s="199"/>
      <c r="U123" s="199"/>
      <c r="V123" s="199"/>
      <c r="W123" s="199"/>
      <c r="X123" s="199"/>
      <c r="Y123" s="199"/>
      <c r="Z123" s="199"/>
      <c r="AA123" s="199"/>
      <c r="AB123" s="199"/>
      <c r="AC123" s="199"/>
      <c r="AD123" s="199"/>
      <c r="AE123" s="199"/>
      <c r="AF123" s="199"/>
      <c r="AG123" s="199"/>
      <c r="AH123" s="199"/>
      <c r="AI123" s="199"/>
      <c r="AJ123" s="199"/>
      <c r="AK123" s="199"/>
      <c r="AL123" s="199"/>
      <c r="AM123" s="199"/>
      <c r="AN123" s="199"/>
      <c r="AO123" s="199"/>
      <c r="AP123" s="199"/>
    </row>
    <row r="124" spans="18:42">
      <c r="R124" s="263"/>
      <c r="S124" s="206"/>
      <c r="T124" s="199"/>
      <c r="U124" s="199"/>
      <c r="V124" s="199"/>
      <c r="W124" s="199"/>
      <c r="X124" s="199"/>
      <c r="Y124" s="199"/>
      <c r="Z124" s="199"/>
      <c r="AA124" s="199"/>
      <c r="AB124" s="199"/>
      <c r="AC124" s="199"/>
      <c r="AD124" s="199"/>
      <c r="AE124" s="199"/>
      <c r="AF124" s="199"/>
      <c r="AG124" s="199"/>
      <c r="AH124" s="199"/>
      <c r="AI124" s="199"/>
      <c r="AJ124" s="199"/>
      <c r="AK124" s="199"/>
      <c r="AL124" s="199"/>
      <c r="AM124" s="199"/>
      <c r="AN124" s="199"/>
      <c r="AO124" s="199"/>
      <c r="AP124" s="199"/>
    </row>
    <row r="125" spans="18:42">
      <c r="R125" s="263"/>
      <c r="S125" s="206"/>
      <c r="T125" s="199"/>
      <c r="U125" s="199"/>
      <c r="V125" s="199"/>
      <c r="W125" s="199"/>
      <c r="X125" s="199"/>
      <c r="Y125" s="199"/>
      <c r="Z125" s="199"/>
      <c r="AA125" s="199"/>
      <c r="AB125" s="199"/>
      <c r="AC125" s="199"/>
      <c r="AD125" s="199"/>
      <c r="AE125" s="199"/>
      <c r="AF125" s="199"/>
      <c r="AG125" s="199"/>
      <c r="AH125" s="199"/>
      <c r="AI125" s="199"/>
      <c r="AJ125" s="199"/>
      <c r="AK125" s="199"/>
      <c r="AL125" s="199"/>
      <c r="AM125" s="199"/>
      <c r="AN125" s="199"/>
      <c r="AO125" s="199"/>
      <c r="AP125" s="199"/>
    </row>
    <row r="126" spans="18:42">
      <c r="R126" s="263"/>
      <c r="S126" s="206"/>
      <c r="T126" s="199"/>
      <c r="U126" s="199"/>
      <c r="V126" s="199"/>
      <c r="W126" s="199"/>
      <c r="X126" s="199"/>
      <c r="Y126" s="199"/>
      <c r="Z126" s="199"/>
      <c r="AA126" s="199"/>
      <c r="AB126" s="199"/>
      <c r="AC126" s="199"/>
      <c r="AD126" s="199"/>
      <c r="AE126" s="199"/>
      <c r="AF126" s="199"/>
      <c r="AG126" s="199"/>
      <c r="AH126" s="199"/>
      <c r="AI126" s="199"/>
      <c r="AJ126" s="199"/>
      <c r="AK126" s="199"/>
      <c r="AL126" s="199"/>
      <c r="AM126" s="199"/>
      <c r="AN126" s="199"/>
      <c r="AO126" s="199"/>
      <c r="AP126" s="199"/>
    </row>
    <row r="127" spans="18:42">
      <c r="R127" s="263"/>
      <c r="S127" s="206"/>
      <c r="T127" s="199"/>
      <c r="U127" s="199"/>
      <c r="V127" s="199"/>
      <c r="W127" s="199"/>
      <c r="X127" s="199"/>
      <c r="Y127" s="199"/>
      <c r="Z127" s="199"/>
      <c r="AA127" s="199"/>
      <c r="AB127" s="199"/>
      <c r="AC127" s="199"/>
      <c r="AD127" s="199"/>
      <c r="AE127" s="199"/>
      <c r="AF127" s="199"/>
      <c r="AG127" s="199"/>
      <c r="AH127" s="199"/>
      <c r="AI127" s="199"/>
      <c r="AJ127" s="199"/>
      <c r="AK127" s="199"/>
      <c r="AL127" s="199"/>
      <c r="AM127" s="199"/>
      <c r="AN127" s="199"/>
      <c r="AO127" s="199"/>
      <c r="AP127" s="199"/>
    </row>
    <row r="128" spans="18:42">
      <c r="R128" s="263"/>
      <c r="S128" s="206"/>
      <c r="T128" s="199"/>
      <c r="U128" s="199"/>
      <c r="V128" s="199"/>
      <c r="W128" s="199"/>
      <c r="X128" s="199"/>
      <c r="Y128" s="199"/>
      <c r="Z128" s="199"/>
      <c r="AA128" s="199"/>
      <c r="AB128" s="199"/>
      <c r="AC128" s="199"/>
      <c r="AD128" s="199"/>
      <c r="AE128" s="199"/>
      <c r="AF128" s="199"/>
      <c r="AG128" s="199"/>
      <c r="AH128" s="199"/>
      <c r="AI128" s="199"/>
      <c r="AJ128" s="199"/>
      <c r="AK128" s="199"/>
      <c r="AL128" s="199"/>
      <c r="AM128" s="199"/>
      <c r="AN128" s="199"/>
      <c r="AO128" s="199"/>
      <c r="AP128" s="199"/>
    </row>
    <row r="129" spans="18:42">
      <c r="R129" s="263"/>
      <c r="S129" s="206"/>
      <c r="T129" s="199"/>
      <c r="U129" s="199"/>
      <c r="V129" s="199"/>
      <c r="W129" s="199"/>
      <c r="X129" s="199"/>
      <c r="Y129" s="199"/>
      <c r="Z129" s="199"/>
      <c r="AA129" s="199"/>
      <c r="AB129" s="199"/>
      <c r="AC129" s="199"/>
      <c r="AD129" s="199"/>
      <c r="AE129" s="199"/>
      <c r="AF129" s="199"/>
      <c r="AG129" s="199"/>
      <c r="AH129" s="199"/>
      <c r="AI129" s="199"/>
      <c r="AJ129" s="199"/>
      <c r="AK129" s="199"/>
      <c r="AL129" s="199"/>
      <c r="AM129" s="199"/>
      <c r="AN129" s="199"/>
      <c r="AO129" s="199"/>
      <c r="AP129" s="199"/>
    </row>
    <row r="130" spans="18:42">
      <c r="R130" s="263"/>
      <c r="S130" s="206"/>
      <c r="T130" s="199"/>
      <c r="U130" s="199"/>
      <c r="V130" s="199"/>
      <c r="W130" s="199"/>
      <c r="X130" s="199"/>
      <c r="Y130" s="199"/>
      <c r="Z130" s="199"/>
      <c r="AA130" s="199"/>
      <c r="AB130" s="199"/>
      <c r="AC130" s="199"/>
      <c r="AD130" s="199"/>
      <c r="AE130" s="199"/>
      <c r="AF130" s="199"/>
      <c r="AG130" s="199"/>
      <c r="AH130" s="199"/>
      <c r="AI130" s="199"/>
      <c r="AJ130" s="199"/>
      <c r="AK130" s="199"/>
      <c r="AL130" s="199"/>
      <c r="AM130" s="199"/>
      <c r="AN130" s="199"/>
      <c r="AO130" s="199"/>
      <c r="AP130" s="199"/>
    </row>
    <row r="131" spans="18:42">
      <c r="R131" s="263"/>
      <c r="S131" s="206"/>
      <c r="T131" s="199"/>
      <c r="U131" s="199"/>
      <c r="V131" s="199"/>
      <c r="W131" s="199"/>
      <c r="X131" s="199"/>
      <c r="Y131" s="199"/>
      <c r="Z131" s="199"/>
      <c r="AA131" s="199"/>
      <c r="AB131" s="199"/>
      <c r="AC131" s="199"/>
      <c r="AD131" s="199"/>
      <c r="AE131" s="199"/>
      <c r="AF131" s="199"/>
      <c r="AG131" s="199"/>
      <c r="AH131" s="199"/>
      <c r="AI131" s="199"/>
      <c r="AJ131" s="199"/>
      <c r="AK131" s="199"/>
      <c r="AL131" s="199"/>
      <c r="AM131" s="199"/>
      <c r="AN131" s="199"/>
      <c r="AO131" s="199"/>
      <c r="AP131" s="199"/>
    </row>
    <row r="132" spans="18:42">
      <c r="R132" s="263"/>
      <c r="S132" s="206"/>
      <c r="T132" s="199"/>
      <c r="U132" s="199"/>
      <c r="V132" s="199"/>
      <c r="W132" s="199"/>
      <c r="X132" s="199"/>
      <c r="Y132" s="199"/>
      <c r="Z132" s="199"/>
      <c r="AA132" s="199"/>
      <c r="AB132" s="199"/>
      <c r="AC132" s="199"/>
      <c r="AD132" s="199"/>
      <c r="AE132" s="199"/>
      <c r="AF132" s="199"/>
      <c r="AG132" s="199"/>
      <c r="AH132" s="199"/>
      <c r="AI132" s="199"/>
      <c r="AJ132" s="199"/>
      <c r="AK132" s="199"/>
      <c r="AL132" s="199"/>
      <c r="AM132" s="199"/>
      <c r="AN132" s="199"/>
      <c r="AO132" s="199"/>
      <c r="AP132" s="199"/>
    </row>
    <row r="133" spans="18:42">
      <c r="R133" s="263"/>
      <c r="S133" s="206"/>
      <c r="T133" s="199"/>
      <c r="U133" s="199"/>
      <c r="V133" s="199"/>
      <c r="W133" s="199"/>
      <c r="X133" s="199"/>
      <c r="Y133" s="199"/>
      <c r="Z133" s="199"/>
      <c r="AA133" s="199"/>
      <c r="AB133" s="199"/>
      <c r="AC133" s="199"/>
      <c r="AD133" s="199"/>
      <c r="AE133" s="199"/>
      <c r="AF133" s="199"/>
      <c r="AG133" s="199"/>
      <c r="AH133" s="199"/>
      <c r="AI133" s="199"/>
      <c r="AJ133" s="199"/>
      <c r="AK133" s="199"/>
      <c r="AL133" s="199"/>
      <c r="AM133" s="199"/>
      <c r="AN133" s="199"/>
      <c r="AO133" s="199"/>
      <c r="AP133" s="199"/>
    </row>
    <row r="134" spans="18:42">
      <c r="R134" s="263"/>
      <c r="S134" s="206"/>
      <c r="T134" s="199"/>
      <c r="U134" s="199"/>
      <c r="V134" s="199"/>
      <c r="W134" s="199"/>
      <c r="X134" s="199"/>
      <c r="Y134" s="199"/>
      <c r="Z134" s="199"/>
      <c r="AA134" s="199"/>
      <c r="AB134" s="199"/>
      <c r="AC134" s="199"/>
      <c r="AD134" s="199"/>
      <c r="AE134" s="199"/>
      <c r="AF134" s="199"/>
      <c r="AG134" s="199"/>
      <c r="AH134" s="199"/>
      <c r="AI134" s="199"/>
      <c r="AJ134" s="199"/>
      <c r="AK134" s="199"/>
      <c r="AL134" s="199"/>
      <c r="AM134" s="199"/>
      <c r="AN134" s="199"/>
      <c r="AO134" s="199"/>
      <c r="AP134" s="199"/>
    </row>
    <row r="135" spans="18:42">
      <c r="R135" s="263"/>
      <c r="S135" s="206"/>
      <c r="T135" s="199"/>
      <c r="U135" s="199"/>
      <c r="V135" s="199"/>
      <c r="W135" s="199"/>
      <c r="X135" s="199"/>
      <c r="Y135" s="199"/>
      <c r="Z135" s="199"/>
      <c r="AA135" s="199"/>
      <c r="AB135" s="199"/>
      <c r="AC135" s="199"/>
      <c r="AD135" s="199"/>
      <c r="AE135" s="199"/>
      <c r="AF135" s="199"/>
      <c r="AG135" s="199"/>
      <c r="AH135" s="199"/>
      <c r="AI135" s="199"/>
      <c r="AJ135" s="199"/>
      <c r="AK135" s="199"/>
      <c r="AL135" s="199"/>
      <c r="AM135" s="199"/>
      <c r="AN135" s="199"/>
      <c r="AO135" s="199"/>
      <c r="AP135" s="199"/>
    </row>
    <row r="136" spans="18:42">
      <c r="R136" s="263"/>
      <c r="S136" s="206"/>
      <c r="T136" s="199"/>
      <c r="U136" s="199"/>
      <c r="V136" s="199"/>
      <c r="W136" s="199"/>
      <c r="X136" s="199"/>
      <c r="Y136" s="199"/>
      <c r="Z136" s="199"/>
      <c r="AA136" s="199"/>
      <c r="AB136" s="199"/>
      <c r="AC136" s="199"/>
      <c r="AD136" s="199"/>
      <c r="AE136" s="199"/>
      <c r="AF136" s="199"/>
      <c r="AG136" s="199"/>
      <c r="AH136" s="199"/>
      <c r="AI136" s="199"/>
      <c r="AJ136" s="199"/>
      <c r="AK136" s="199"/>
      <c r="AL136" s="199"/>
      <c r="AM136" s="199"/>
      <c r="AN136" s="199"/>
      <c r="AO136" s="199"/>
      <c r="AP136" s="199"/>
    </row>
    <row r="137" spans="18:42">
      <c r="R137" s="263"/>
      <c r="S137" s="206"/>
      <c r="T137" s="199"/>
      <c r="U137" s="199"/>
      <c r="V137" s="199"/>
      <c r="W137" s="199"/>
      <c r="X137" s="199"/>
      <c r="Y137" s="199"/>
      <c r="Z137" s="199"/>
      <c r="AA137" s="199"/>
      <c r="AB137" s="199"/>
      <c r="AC137" s="199"/>
      <c r="AD137" s="199"/>
      <c r="AE137" s="199"/>
      <c r="AF137" s="199"/>
      <c r="AG137" s="199"/>
      <c r="AH137" s="199"/>
      <c r="AI137" s="199"/>
      <c r="AJ137" s="199"/>
      <c r="AK137" s="199"/>
      <c r="AL137" s="199"/>
      <c r="AM137" s="199"/>
      <c r="AN137" s="199"/>
      <c r="AO137" s="199"/>
      <c r="AP137" s="199"/>
    </row>
    <row r="138" spans="18:42">
      <c r="R138" s="263"/>
      <c r="S138" s="206"/>
      <c r="T138" s="199"/>
      <c r="U138" s="199"/>
      <c r="V138" s="199"/>
      <c r="W138" s="199"/>
      <c r="X138" s="199"/>
      <c r="Y138" s="199"/>
      <c r="Z138" s="199"/>
      <c r="AA138" s="199"/>
      <c r="AB138" s="199"/>
      <c r="AC138" s="199"/>
      <c r="AD138" s="199"/>
      <c r="AE138" s="199"/>
      <c r="AF138" s="199"/>
      <c r="AG138" s="199"/>
      <c r="AH138" s="199"/>
      <c r="AI138" s="199"/>
      <c r="AJ138" s="199"/>
      <c r="AK138" s="199"/>
      <c r="AL138" s="199"/>
      <c r="AM138" s="199"/>
      <c r="AN138" s="199"/>
      <c r="AO138" s="199"/>
      <c r="AP138" s="199"/>
    </row>
    <row r="139" spans="18:42">
      <c r="R139" s="263"/>
      <c r="S139" s="206"/>
      <c r="T139" s="199"/>
      <c r="U139" s="199"/>
      <c r="V139" s="199"/>
      <c r="W139" s="199"/>
      <c r="X139" s="199"/>
      <c r="Y139" s="199"/>
      <c r="Z139" s="199"/>
      <c r="AA139" s="199"/>
      <c r="AB139" s="199"/>
      <c r="AC139" s="199"/>
      <c r="AD139" s="199"/>
      <c r="AE139" s="199"/>
      <c r="AF139" s="199"/>
      <c r="AG139" s="199"/>
      <c r="AH139" s="199"/>
      <c r="AI139" s="199"/>
      <c r="AJ139" s="199"/>
      <c r="AK139" s="199"/>
      <c r="AL139" s="199"/>
      <c r="AM139" s="199"/>
      <c r="AN139" s="199"/>
      <c r="AO139" s="199"/>
      <c r="AP139" s="199"/>
    </row>
    <row r="140" spans="18:42">
      <c r="R140" s="263"/>
      <c r="S140" s="206"/>
      <c r="T140" s="199"/>
      <c r="U140" s="199"/>
      <c r="V140" s="199"/>
      <c r="W140" s="199"/>
      <c r="X140" s="199"/>
      <c r="Y140" s="199"/>
      <c r="Z140" s="199"/>
      <c r="AA140" s="199"/>
      <c r="AB140" s="199"/>
      <c r="AC140" s="199"/>
      <c r="AD140" s="199"/>
      <c r="AE140" s="199"/>
      <c r="AF140" s="199"/>
      <c r="AG140" s="199"/>
      <c r="AH140" s="199"/>
      <c r="AI140" s="199"/>
      <c r="AJ140" s="199"/>
      <c r="AK140" s="199"/>
      <c r="AL140" s="199"/>
      <c r="AM140" s="199"/>
      <c r="AN140" s="199"/>
      <c r="AO140" s="199"/>
      <c r="AP140" s="199"/>
    </row>
    <row r="141" spans="18:42">
      <c r="R141" s="263"/>
      <c r="S141" s="206"/>
      <c r="T141" s="199"/>
      <c r="U141" s="199"/>
      <c r="V141" s="199"/>
      <c r="W141" s="199"/>
      <c r="X141" s="199"/>
      <c r="Y141" s="199"/>
      <c r="Z141" s="199"/>
      <c r="AA141" s="199"/>
      <c r="AB141" s="199"/>
      <c r="AC141" s="199"/>
      <c r="AD141" s="199"/>
      <c r="AE141" s="199"/>
      <c r="AF141" s="199"/>
      <c r="AG141" s="199"/>
      <c r="AH141" s="199"/>
      <c r="AI141" s="199"/>
      <c r="AJ141" s="199"/>
      <c r="AK141" s="199"/>
      <c r="AL141" s="199"/>
      <c r="AM141" s="199"/>
      <c r="AN141" s="199"/>
      <c r="AO141" s="199"/>
      <c r="AP141" s="199"/>
    </row>
    <row r="142" spans="18:42">
      <c r="R142" s="263"/>
      <c r="S142" s="206"/>
      <c r="T142" s="199"/>
      <c r="U142" s="199"/>
      <c r="V142" s="199"/>
      <c r="W142" s="199"/>
      <c r="X142" s="199"/>
      <c r="Y142" s="199"/>
      <c r="Z142" s="199"/>
      <c r="AA142" s="199"/>
      <c r="AB142" s="199"/>
      <c r="AC142" s="199"/>
      <c r="AD142" s="199"/>
      <c r="AE142" s="199"/>
      <c r="AF142" s="199"/>
      <c r="AG142" s="199"/>
      <c r="AH142" s="199"/>
      <c r="AI142" s="199"/>
      <c r="AJ142" s="199"/>
      <c r="AK142" s="199"/>
      <c r="AL142" s="199"/>
      <c r="AM142" s="199"/>
      <c r="AN142" s="199"/>
      <c r="AO142" s="199"/>
      <c r="AP142" s="199"/>
    </row>
    <row r="143" spans="18:42">
      <c r="R143" s="263"/>
      <c r="S143" s="206"/>
      <c r="T143" s="199"/>
      <c r="U143" s="199"/>
      <c r="V143" s="199"/>
      <c r="W143" s="199"/>
      <c r="X143" s="199"/>
      <c r="Y143" s="199"/>
      <c r="Z143" s="199"/>
      <c r="AA143" s="199"/>
      <c r="AB143" s="199"/>
      <c r="AC143" s="199"/>
      <c r="AD143" s="199"/>
      <c r="AE143" s="199"/>
      <c r="AF143" s="199"/>
      <c r="AG143" s="199"/>
      <c r="AH143" s="199"/>
      <c r="AI143" s="199"/>
      <c r="AJ143" s="199"/>
      <c r="AK143" s="199"/>
      <c r="AL143" s="199"/>
      <c r="AM143" s="199"/>
      <c r="AN143" s="199"/>
      <c r="AO143" s="199"/>
      <c r="AP143" s="199"/>
    </row>
    <row r="144" spans="18:42">
      <c r="R144" s="263"/>
      <c r="S144" s="206"/>
      <c r="T144" s="199"/>
      <c r="U144" s="199"/>
      <c r="V144" s="199"/>
      <c r="W144" s="199"/>
      <c r="X144" s="199"/>
      <c r="Y144" s="199"/>
      <c r="Z144" s="199"/>
      <c r="AA144" s="199"/>
      <c r="AB144" s="199"/>
      <c r="AC144" s="199"/>
      <c r="AD144" s="199"/>
      <c r="AE144" s="199"/>
      <c r="AF144" s="199"/>
      <c r="AG144" s="199"/>
      <c r="AH144" s="199"/>
      <c r="AI144" s="199"/>
      <c r="AJ144" s="199"/>
      <c r="AK144" s="199"/>
      <c r="AL144" s="199"/>
      <c r="AM144" s="199"/>
      <c r="AN144" s="199"/>
      <c r="AO144" s="199"/>
      <c r="AP144" s="199"/>
    </row>
    <row r="145" spans="18:42">
      <c r="R145" s="263"/>
      <c r="S145" s="206"/>
      <c r="T145" s="199"/>
      <c r="U145" s="199"/>
      <c r="V145" s="199"/>
      <c r="W145" s="199"/>
      <c r="X145" s="199"/>
      <c r="Y145" s="199"/>
      <c r="Z145" s="199"/>
      <c r="AA145" s="199"/>
      <c r="AB145" s="199"/>
      <c r="AC145" s="199"/>
      <c r="AD145" s="199"/>
      <c r="AE145" s="199"/>
      <c r="AF145" s="199"/>
      <c r="AG145" s="199"/>
      <c r="AH145" s="199"/>
      <c r="AI145" s="199"/>
      <c r="AJ145" s="199"/>
      <c r="AK145" s="199"/>
      <c r="AL145" s="199"/>
      <c r="AM145" s="199"/>
      <c r="AN145" s="199"/>
      <c r="AO145" s="199"/>
      <c r="AP145" s="199"/>
    </row>
    <row r="146" spans="18:42">
      <c r="R146" s="263"/>
      <c r="S146" s="206"/>
      <c r="T146" s="199"/>
      <c r="U146" s="199"/>
      <c r="V146" s="199"/>
      <c r="W146" s="199"/>
      <c r="X146" s="199"/>
      <c r="Y146" s="199"/>
      <c r="Z146" s="199"/>
      <c r="AA146" s="199"/>
      <c r="AB146" s="199"/>
      <c r="AC146" s="199"/>
      <c r="AD146" s="199"/>
      <c r="AE146" s="199"/>
      <c r="AF146" s="199"/>
      <c r="AG146" s="199"/>
      <c r="AH146" s="199"/>
      <c r="AI146" s="199"/>
      <c r="AJ146" s="199"/>
      <c r="AK146" s="199"/>
      <c r="AL146" s="199"/>
      <c r="AM146" s="199"/>
      <c r="AN146" s="199"/>
      <c r="AO146" s="199"/>
      <c r="AP146" s="199"/>
    </row>
    <row r="147" spans="18:42">
      <c r="R147" s="263"/>
      <c r="S147" s="206"/>
      <c r="T147" s="199"/>
      <c r="U147" s="199"/>
      <c r="V147" s="199"/>
      <c r="W147" s="199"/>
      <c r="X147" s="199"/>
      <c r="Y147" s="199"/>
      <c r="Z147" s="199"/>
      <c r="AA147" s="199"/>
      <c r="AB147" s="199"/>
      <c r="AC147" s="199"/>
      <c r="AD147" s="199"/>
      <c r="AE147" s="199"/>
      <c r="AF147" s="199"/>
      <c r="AG147" s="199"/>
      <c r="AH147" s="199"/>
      <c r="AI147" s="199"/>
      <c r="AJ147" s="199"/>
      <c r="AK147" s="199"/>
      <c r="AL147" s="199"/>
      <c r="AM147" s="199"/>
      <c r="AN147" s="199"/>
      <c r="AO147" s="199"/>
      <c r="AP147" s="199"/>
    </row>
    <row r="148" spans="18:42">
      <c r="R148" s="263"/>
      <c r="S148" s="206"/>
      <c r="T148" s="199"/>
      <c r="U148" s="199"/>
      <c r="V148" s="199"/>
      <c r="W148" s="199"/>
      <c r="X148" s="199"/>
      <c r="Y148" s="199"/>
      <c r="Z148" s="199"/>
      <c r="AA148" s="199"/>
      <c r="AB148" s="199"/>
      <c r="AC148" s="199"/>
      <c r="AD148" s="199"/>
      <c r="AE148" s="199"/>
      <c r="AF148" s="199"/>
      <c r="AG148" s="199"/>
      <c r="AH148" s="199"/>
      <c r="AI148" s="199"/>
      <c r="AJ148" s="199"/>
      <c r="AK148" s="199"/>
      <c r="AL148" s="199"/>
      <c r="AM148" s="199"/>
      <c r="AN148" s="199"/>
      <c r="AO148" s="199"/>
      <c r="AP148" s="199"/>
    </row>
    <row r="149" spans="18:42">
      <c r="R149" s="263"/>
      <c r="S149" s="206"/>
      <c r="T149" s="199"/>
      <c r="U149" s="199"/>
      <c r="V149" s="199"/>
      <c r="W149" s="199"/>
      <c r="X149" s="199"/>
      <c r="Y149" s="199"/>
      <c r="Z149" s="199"/>
      <c r="AA149" s="199"/>
      <c r="AB149" s="199"/>
      <c r="AC149" s="199"/>
      <c r="AD149" s="199"/>
      <c r="AE149" s="199"/>
      <c r="AF149" s="199"/>
      <c r="AG149" s="199"/>
      <c r="AH149" s="199"/>
      <c r="AI149" s="199"/>
      <c r="AJ149" s="199"/>
      <c r="AK149" s="199"/>
      <c r="AL149" s="199"/>
      <c r="AM149" s="199"/>
      <c r="AN149" s="199"/>
      <c r="AO149" s="199"/>
      <c r="AP149" s="199"/>
    </row>
    <row r="150" spans="18:42">
      <c r="R150" s="263"/>
      <c r="S150" s="206"/>
      <c r="T150" s="199"/>
      <c r="U150" s="199"/>
      <c r="V150" s="199"/>
      <c r="W150" s="199"/>
      <c r="X150" s="199"/>
      <c r="Y150" s="199"/>
      <c r="Z150" s="199"/>
      <c r="AA150" s="199"/>
      <c r="AB150" s="199"/>
      <c r="AC150" s="199"/>
      <c r="AD150" s="199"/>
      <c r="AE150" s="199"/>
      <c r="AF150" s="199"/>
      <c r="AG150" s="199"/>
      <c r="AH150" s="199"/>
      <c r="AI150" s="199"/>
      <c r="AJ150" s="199"/>
      <c r="AK150" s="199"/>
      <c r="AL150" s="199"/>
      <c r="AM150" s="199"/>
      <c r="AN150" s="199"/>
      <c r="AO150" s="199"/>
      <c r="AP150" s="199"/>
    </row>
    <row r="151" spans="18:42">
      <c r="R151" s="263"/>
      <c r="S151" s="206"/>
      <c r="T151" s="199"/>
      <c r="U151" s="199"/>
      <c r="V151" s="199"/>
      <c r="W151" s="199"/>
      <c r="X151" s="199"/>
      <c r="Y151" s="199"/>
      <c r="Z151" s="199"/>
      <c r="AA151" s="199"/>
      <c r="AB151" s="199"/>
      <c r="AC151" s="199"/>
      <c r="AD151" s="199"/>
      <c r="AE151" s="199"/>
      <c r="AF151" s="199"/>
      <c r="AG151" s="199"/>
      <c r="AH151" s="199"/>
      <c r="AI151" s="199"/>
      <c r="AJ151" s="199"/>
      <c r="AK151" s="199"/>
      <c r="AL151" s="199"/>
      <c r="AM151" s="199"/>
      <c r="AN151" s="199"/>
      <c r="AO151" s="199"/>
      <c r="AP151" s="199"/>
    </row>
    <row r="152" spans="18:42">
      <c r="R152" s="263"/>
      <c r="S152" s="206"/>
      <c r="T152" s="199"/>
      <c r="U152" s="199"/>
      <c r="V152" s="199"/>
      <c r="W152" s="199"/>
      <c r="X152" s="199"/>
      <c r="Y152" s="199"/>
      <c r="Z152" s="199"/>
      <c r="AA152" s="199"/>
      <c r="AB152" s="199"/>
      <c r="AC152" s="199"/>
      <c r="AD152" s="199"/>
      <c r="AE152" s="199"/>
      <c r="AF152" s="199"/>
      <c r="AG152" s="199"/>
      <c r="AH152" s="199"/>
      <c r="AI152" s="199"/>
      <c r="AJ152" s="199"/>
      <c r="AK152" s="199"/>
      <c r="AL152" s="199"/>
      <c r="AM152" s="199"/>
      <c r="AN152" s="199"/>
      <c r="AO152" s="199"/>
      <c r="AP152" s="199"/>
    </row>
    <row r="153" spans="18:42">
      <c r="R153" s="263"/>
      <c r="S153" s="206"/>
      <c r="T153" s="199"/>
      <c r="U153" s="199"/>
      <c r="V153" s="199"/>
      <c r="W153" s="199"/>
      <c r="X153" s="199"/>
      <c r="Y153" s="199"/>
      <c r="Z153" s="199"/>
      <c r="AA153" s="199"/>
      <c r="AB153" s="199"/>
      <c r="AC153" s="199"/>
      <c r="AD153" s="199"/>
      <c r="AE153" s="199"/>
      <c r="AF153" s="199"/>
      <c r="AG153" s="199"/>
      <c r="AH153" s="199"/>
      <c r="AI153" s="199"/>
      <c r="AJ153" s="199"/>
      <c r="AK153" s="199"/>
      <c r="AL153" s="199"/>
      <c r="AM153" s="199"/>
      <c r="AN153" s="199"/>
      <c r="AO153" s="199"/>
      <c r="AP153" s="199"/>
    </row>
    <row r="154" spans="18:42">
      <c r="R154" s="263"/>
      <c r="S154" s="206"/>
      <c r="T154" s="199"/>
      <c r="U154" s="199"/>
      <c r="V154" s="199"/>
      <c r="W154" s="199"/>
      <c r="X154" s="199"/>
      <c r="Y154" s="199"/>
      <c r="Z154" s="199"/>
      <c r="AA154" s="199"/>
      <c r="AB154" s="199"/>
      <c r="AC154" s="199"/>
      <c r="AD154" s="199"/>
      <c r="AE154" s="199"/>
      <c r="AF154" s="199"/>
      <c r="AG154" s="199"/>
      <c r="AH154" s="199"/>
      <c r="AI154" s="199"/>
      <c r="AJ154" s="199"/>
      <c r="AK154" s="199"/>
      <c r="AL154" s="199"/>
      <c r="AM154" s="199"/>
      <c r="AN154" s="199"/>
      <c r="AO154" s="199"/>
      <c r="AP154" s="199"/>
    </row>
    <row r="155" spans="18:42">
      <c r="R155" s="263"/>
      <c r="S155" s="206"/>
      <c r="T155" s="199"/>
      <c r="U155" s="199"/>
      <c r="V155" s="199"/>
      <c r="W155" s="199"/>
      <c r="X155" s="199"/>
      <c r="Y155" s="199"/>
      <c r="Z155" s="199"/>
      <c r="AA155" s="199"/>
      <c r="AB155" s="199"/>
      <c r="AC155" s="199"/>
      <c r="AD155" s="199"/>
      <c r="AE155" s="199"/>
      <c r="AF155" s="199"/>
      <c r="AG155" s="199"/>
      <c r="AH155" s="199"/>
      <c r="AI155" s="199"/>
      <c r="AJ155" s="199"/>
      <c r="AK155" s="199"/>
      <c r="AL155" s="199"/>
      <c r="AM155" s="199"/>
      <c r="AN155" s="199"/>
      <c r="AO155" s="199"/>
      <c r="AP155" s="199"/>
    </row>
    <row r="156" spans="18:42">
      <c r="R156" s="263"/>
      <c r="S156" s="206"/>
      <c r="T156" s="199"/>
      <c r="U156" s="199"/>
      <c r="V156" s="199"/>
      <c r="W156" s="199"/>
      <c r="X156" s="199"/>
      <c r="Y156" s="199"/>
      <c r="Z156" s="199"/>
      <c r="AA156" s="199"/>
      <c r="AB156" s="199"/>
      <c r="AC156" s="199"/>
      <c r="AD156" s="199"/>
      <c r="AE156" s="199"/>
      <c r="AF156" s="199"/>
      <c r="AG156" s="199"/>
      <c r="AH156" s="199"/>
      <c r="AI156" s="199"/>
      <c r="AJ156" s="199"/>
      <c r="AK156" s="199"/>
      <c r="AL156" s="199"/>
      <c r="AM156" s="199"/>
      <c r="AN156" s="199"/>
      <c r="AO156" s="199"/>
      <c r="AP156" s="199"/>
    </row>
    <row r="157" spans="18:42">
      <c r="R157" s="263"/>
      <c r="S157" s="206"/>
      <c r="T157" s="199"/>
      <c r="U157" s="199"/>
      <c r="V157" s="199"/>
      <c r="W157" s="199"/>
      <c r="X157" s="199"/>
      <c r="Y157" s="199"/>
      <c r="Z157" s="199"/>
      <c r="AA157" s="199"/>
      <c r="AB157" s="199"/>
      <c r="AC157" s="199"/>
      <c r="AD157" s="199"/>
      <c r="AE157" s="199"/>
      <c r="AF157" s="199"/>
      <c r="AG157" s="199"/>
      <c r="AH157" s="199"/>
      <c r="AI157" s="199"/>
      <c r="AJ157" s="199"/>
      <c r="AK157" s="199"/>
      <c r="AL157" s="199"/>
      <c r="AM157" s="199"/>
      <c r="AN157" s="199"/>
      <c r="AO157" s="199"/>
      <c r="AP157" s="199"/>
    </row>
    <row r="158" spans="18:42">
      <c r="R158" s="263"/>
      <c r="S158" s="206"/>
      <c r="T158" s="199"/>
      <c r="U158" s="199"/>
      <c r="V158" s="199"/>
      <c r="W158" s="199"/>
      <c r="X158" s="199"/>
      <c r="Y158" s="199"/>
      <c r="Z158" s="199"/>
      <c r="AA158" s="199"/>
      <c r="AB158" s="199"/>
      <c r="AC158" s="199"/>
      <c r="AD158" s="199"/>
      <c r="AE158" s="199"/>
      <c r="AF158" s="199"/>
      <c r="AG158" s="199"/>
      <c r="AH158" s="199"/>
      <c r="AI158" s="199"/>
      <c r="AJ158" s="199"/>
      <c r="AK158" s="199"/>
      <c r="AL158" s="199"/>
      <c r="AM158" s="199"/>
      <c r="AN158" s="199"/>
      <c r="AO158" s="199"/>
      <c r="AP158" s="199"/>
    </row>
    <row r="159" spans="18:42">
      <c r="R159" s="263"/>
      <c r="S159" s="206"/>
      <c r="T159" s="199"/>
      <c r="U159" s="199"/>
      <c r="V159" s="199"/>
      <c r="W159" s="199"/>
      <c r="X159" s="199"/>
      <c r="Y159" s="199"/>
      <c r="Z159" s="199"/>
      <c r="AA159" s="199"/>
      <c r="AB159" s="199"/>
      <c r="AC159" s="199"/>
      <c r="AD159" s="199"/>
      <c r="AE159" s="199"/>
      <c r="AF159" s="199"/>
      <c r="AG159" s="199"/>
      <c r="AH159" s="199"/>
      <c r="AI159" s="199"/>
      <c r="AJ159" s="199"/>
      <c r="AK159" s="199"/>
      <c r="AL159" s="199"/>
      <c r="AM159" s="199"/>
      <c r="AN159" s="199"/>
      <c r="AO159" s="199"/>
      <c r="AP159" s="199"/>
    </row>
    <row r="160" spans="18:42">
      <c r="R160" s="263"/>
      <c r="S160" s="206"/>
      <c r="T160" s="199"/>
      <c r="U160" s="199"/>
      <c r="V160" s="199"/>
      <c r="W160" s="199"/>
      <c r="X160" s="199"/>
      <c r="Y160" s="199"/>
      <c r="Z160" s="199"/>
      <c r="AA160" s="199"/>
      <c r="AB160" s="199"/>
      <c r="AC160" s="199"/>
      <c r="AD160" s="199"/>
      <c r="AE160" s="199"/>
      <c r="AF160" s="199"/>
      <c r="AG160" s="199"/>
      <c r="AH160" s="199"/>
      <c r="AI160" s="199"/>
      <c r="AJ160" s="199"/>
      <c r="AK160" s="199"/>
      <c r="AL160" s="199"/>
      <c r="AM160" s="199"/>
      <c r="AN160" s="199"/>
      <c r="AO160" s="199"/>
      <c r="AP160" s="199"/>
    </row>
    <row r="161" spans="18:42">
      <c r="R161" s="263"/>
      <c r="S161" s="206"/>
      <c r="T161" s="199"/>
      <c r="U161" s="199"/>
      <c r="V161" s="199"/>
      <c r="W161" s="199"/>
      <c r="X161" s="199"/>
      <c r="Y161" s="199"/>
      <c r="Z161" s="199"/>
      <c r="AA161" s="199"/>
      <c r="AB161" s="199"/>
      <c r="AC161" s="199"/>
      <c r="AD161" s="199"/>
      <c r="AE161" s="199"/>
      <c r="AF161" s="199"/>
      <c r="AG161" s="199"/>
      <c r="AH161" s="199"/>
      <c r="AI161" s="199"/>
      <c r="AJ161" s="199"/>
      <c r="AK161" s="199"/>
      <c r="AL161" s="199"/>
      <c r="AM161" s="199"/>
      <c r="AN161" s="199"/>
      <c r="AO161" s="199"/>
      <c r="AP161" s="199"/>
    </row>
    <row r="162" spans="18:42">
      <c r="R162" s="263"/>
      <c r="S162" s="206"/>
      <c r="T162" s="199"/>
      <c r="U162" s="199"/>
      <c r="V162" s="199"/>
      <c r="W162" s="199"/>
      <c r="X162" s="199"/>
      <c r="Y162" s="199"/>
      <c r="Z162" s="199"/>
      <c r="AA162" s="199"/>
      <c r="AB162" s="199"/>
      <c r="AC162" s="199"/>
      <c r="AD162" s="199"/>
      <c r="AE162" s="199"/>
      <c r="AF162" s="199"/>
      <c r="AG162" s="199"/>
      <c r="AH162" s="199"/>
      <c r="AI162" s="199"/>
      <c r="AJ162" s="199"/>
      <c r="AK162" s="199"/>
      <c r="AL162" s="199"/>
      <c r="AM162" s="199"/>
      <c r="AN162" s="199"/>
      <c r="AO162" s="199"/>
      <c r="AP162" s="199"/>
    </row>
    <row r="163" spans="18:42">
      <c r="R163" s="263"/>
      <c r="S163" s="206"/>
      <c r="T163" s="199"/>
      <c r="U163" s="199"/>
      <c r="V163" s="199"/>
      <c r="W163" s="199"/>
      <c r="X163" s="199"/>
      <c r="Y163" s="199"/>
      <c r="Z163" s="199"/>
      <c r="AA163" s="199"/>
      <c r="AB163" s="199"/>
      <c r="AC163" s="199"/>
      <c r="AD163" s="199"/>
      <c r="AE163" s="199"/>
      <c r="AF163" s="199"/>
      <c r="AG163" s="199"/>
      <c r="AH163" s="199"/>
      <c r="AI163" s="199"/>
      <c r="AJ163" s="199"/>
      <c r="AK163" s="199"/>
      <c r="AL163" s="199"/>
      <c r="AM163" s="199"/>
      <c r="AN163" s="199"/>
      <c r="AO163" s="199"/>
      <c r="AP163" s="199"/>
    </row>
    <row r="164" spans="18:42">
      <c r="R164" s="263"/>
      <c r="S164" s="206"/>
      <c r="T164" s="199"/>
      <c r="U164" s="199"/>
      <c r="V164" s="199"/>
      <c r="W164" s="199"/>
      <c r="X164" s="199"/>
      <c r="Y164" s="199"/>
      <c r="Z164" s="199"/>
      <c r="AA164" s="199"/>
      <c r="AB164" s="199"/>
      <c r="AC164" s="199"/>
      <c r="AD164" s="199"/>
      <c r="AE164" s="199"/>
      <c r="AF164" s="199"/>
      <c r="AG164" s="199"/>
      <c r="AH164" s="199"/>
      <c r="AI164" s="199"/>
      <c r="AJ164" s="199"/>
      <c r="AK164" s="199"/>
      <c r="AL164" s="199"/>
      <c r="AM164" s="199"/>
      <c r="AN164" s="199"/>
      <c r="AO164" s="199"/>
      <c r="AP164" s="199"/>
    </row>
    <row r="165" spans="18:42">
      <c r="R165" s="263"/>
      <c r="S165" s="206"/>
      <c r="T165" s="199"/>
      <c r="U165" s="199"/>
      <c r="V165" s="199"/>
      <c r="W165" s="199"/>
      <c r="X165" s="199"/>
      <c r="Y165" s="199"/>
      <c r="Z165" s="199"/>
      <c r="AA165" s="199"/>
      <c r="AB165" s="199"/>
      <c r="AC165" s="199"/>
      <c r="AD165" s="199"/>
      <c r="AE165" s="199"/>
      <c r="AF165" s="199"/>
      <c r="AG165" s="199"/>
      <c r="AH165" s="199"/>
      <c r="AI165" s="199"/>
      <c r="AJ165" s="199"/>
      <c r="AK165" s="199"/>
      <c r="AL165" s="199"/>
      <c r="AM165" s="199"/>
      <c r="AN165" s="199"/>
      <c r="AO165" s="199"/>
      <c r="AP165" s="199"/>
    </row>
    <row r="166" spans="18:42">
      <c r="R166" s="263"/>
      <c r="S166" s="206"/>
      <c r="T166" s="199"/>
      <c r="U166" s="199"/>
      <c r="V166" s="199"/>
      <c r="W166" s="199"/>
      <c r="X166" s="199"/>
      <c r="Y166" s="199"/>
      <c r="Z166" s="199"/>
      <c r="AA166" s="199"/>
      <c r="AB166" s="199"/>
      <c r="AC166" s="199"/>
      <c r="AD166" s="199"/>
      <c r="AE166" s="199"/>
      <c r="AF166" s="199"/>
      <c r="AG166" s="199"/>
      <c r="AH166" s="199"/>
      <c r="AI166" s="199"/>
      <c r="AJ166" s="199"/>
      <c r="AK166" s="199"/>
      <c r="AL166" s="199"/>
      <c r="AM166" s="199"/>
      <c r="AN166" s="199"/>
      <c r="AO166" s="199"/>
      <c r="AP166" s="199"/>
    </row>
    <row r="167" spans="18:42">
      <c r="R167" s="263"/>
      <c r="S167" s="206"/>
      <c r="T167" s="199"/>
      <c r="U167" s="199"/>
      <c r="V167" s="199"/>
      <c r="W167" s="199"/>
      <c r="X167" s="199"/>
      <c r="Y167" s="199"/>
      <c r="Z167" s="199"/>
      <c r="AA167" s="199"/>
      <c r="AB167" s="199"/>
      <c r="AC167" s="199"/>
      <c r="AD167" s="199"/>
      <c r="AE167" s="199"/>
      <c r="AF167" s="199"/>
      <c r="AG167" s="199"/>
      <c r="AH167" s="199"/>
      <c r="AI167" s="199"/>
      <c r="AJ167" s="199"/>
      <c r="AK167" s="199"/>
      <c r="AL167" s="199"/>
      <c r="AM167" s="199"/>
      <c r="AN167" s="199"/>
      <c r="AO167" s="199"/>
      <c r="AP167" s="199"/>
    </row>
    <row r="168" spans="18:42">
      <c r="R168" s="263"/>
      <c r="S168" s="206"/>
      <c r="T168" s="199"/>
      <c r="U168" s="199"/>
      <c r="V168" s="199"/>
      <c r="W168" s="199"/>
      <c r="X168" s="199"/>
      <c r="Y168" s="199"/>
      <c r="Z168" s="199"/>
      <c r="AA168" s="199"/>
      <c r="AB168" s="199"/>
      <c r="AC168" s="199"/>
      <c r="AD168" s="199"/>
      <c r="AE168" s="199"/>
      <c r="AF168" s="199"/>
      <c r="AG168" s="199"/>
      <c r="AH168" s="199"/>
      <c r="AI168" s="199"/>
      <c r="AJ168" s="199"/>
      <c r="AK168" s="199"/>
      <c r="AL168" s="199"/>
      <c r="AM168" s="199"/>
      <c r="AN168" s="199"/>
      <c r="AO168" s="199"/>
      <c r="AP168" s="199"/>
    </row>
    <row r="169" spans="18:42">
      <c r="R169" s="263"/>
      <c r="S169" s="206"/>
      <c r="T169" s="199"/>
      <c r="U169" s="199"/>
      <c r="V169" s="199"/>
      <c r="W169" s="199"/>
      <c r="X169" s="199"/>
      <c r="Y169" s="199"/>
      <c r="Z169" s="199"/>
      <c r="AA169" s="199"/>
      <c r="AB169" s="199"/>
      <c r="AC169" s="199"/>
      <c r="AD169" s="199"/>
      <c r="AE169" s="199"/>
      <c r="AF169" s="199"/>
      <c r="AG169" s="199"/>
      <c r="AH169" s="199"/>
      <c r="AI169" s="199"/>
      <c r="AJ169" s="199"/>
      <c r="AK169" s="199"/>
      <c r="AL169" s="199"/>
      <c r="AM169" s="199"/>
      <c r="AN169" s="199"/>
      <c r="AO169" s="199"/>
      <c r="AP169" s="199"/>
    </row>
    <row r="170" spans="18:42">
      <c r="R170" s="263"/>
      <c r="S170" s="206"/>
      <c r="T170" s="199"/>
      <c r="U170" s="199"/>
      <c r="V170" s="199"/>
      <c r="W170" s="199"/>
      <c r="X170" s="199"/>
      <c r="Y170" s="199"/>
      <c r="Z170" s="199"/>
      <c r="AA170" s="199"/>
      <c r="AB170" s="199"/>
      <c r="AC170" s="199"/>
      <c r="AD170" s="199"/>
      <c r="AE170" s="199"/>
      <c r="AF170" s="199"/>
      <c r="AG170" s="199"/>
      <c r="AH170" s="199"/>
      <c r="AI170" s="199"/>
      <c r="AJ170" s="199"/>
      <c r="AK170" s="199"/>
      <c r="AL170" s="199"/>
      <c r="AM170" s="199"/>
      <c r="AN170" s="199"/>
      <c r="AO170" s="199"/>
      <c r="AP170" s="199"/>
    </row>
    <row r="171" spans="18:42">
      <c r="R171" s="263"/>
      <c r="S171" s="206"/>
      <c r="T171" s="199"/>
      <c r="U171" s="199"/>
      <c r="V171" s="199"/>
      <c r="W171" s="199"/>
      <c r="X171" s="199"/>
      <c r="Y171" s="199"/>
      <c r="Z171" s="199"/>
      <c r="AA171" s="199"/>
      <c r="AB171" s="199"/>
      <c r="AC171" s="199"/>
      <c r="AD171" s="199"/>
      <c r="AE171" s="199"/>
      <c r="AF171" s="199"/>
      <c r="AG171" s="199"/>
      <c r="AH171" s="199"/>
      <c r="AI171" s="199"/>
      <c r="AJ171" s="199"/>
      <c r="AK171" s="199"/>
      <c r="AL171" s="199"/>
      <c r="AM171" s="199"/>
      <c r="AN171" s="199"/>
      <c r="AO171" s="199"/>
      <c r="AP171" s="199"/>
    </row>
    <row r="172" spans="18:42">
      <c r="R172" s="263"/>
      <c r="S172" s="206"/>
      <c r="T172" s="199"/>
      <c r="U172" s="199"/>
      <c r="V172" s="199"/>
      <c r="W172" s="199"/>
      <c r="X172" s="199"/>
      <c r="Y172" s="199"/>
      <c r="Z172" s="199"/>
      <c r="AA172" s="199"/>
      <c r="AB172" s="199"/>
      <c r="AC172" s="199"/>
      <c r="AD172" s="199"/>
      <c r="AE172" s="199"/>
      <c r="AF172" s="199"/>
      <c r="AG172" s="199"/>
      <c r="AH172" s="199"/>
      <c r="AI172" s="199"/>
      <c r="AJ172" s="199"/>
      <c r="AK172" s="199"/>
      <c r="AL172" s="199"/>
      <c r="AM172" s="199"/>
      <c r="AN172" s="199"/>
      <c r="AO172" s="199"/>
      <c r="AP172" s="199"/>
    </row>
    <row r="173" spans="18:42">
      <c r="R173" s="263"/>
      <c r="S173" s="206"/>
      <c r="T173" s="199"/>
      <c r="U173" s="199"/>
      <c r="V173" s="199"/>
      <c r="W173" s="199"/>
      <c r="X173" s="199"/>
      <c r="Y173" s="199"/>
      <c r="Z173" s="199"/>
      <c r="AA173" s="199"/>
      <c r="AB173" s="199"/>
      <c r="AC173" s="199"/>
      <c r="AD173" s="199"/>
      <c r="AE173" s="199"/>
      <c r="AF173" s="199"/>
      <c r="AG173" s="199"/>
      <c r="AH173" s="199"/>
      <c r="AI173" s="199"/>
      <c r="AJ173" s="199"/>
      <c r="AK173" s="199"/>
      <c r="AL173" s="199"/>
      <c r="AM173" s="199"/>
      <c r="AN173" s="199"/>
      <c r="AO173" s="199"/>
      <c r="AP173" s="199"/>
    </row>
    <row r="174" spans="18:42">
      <c r="R174" s="263"/>
      <c r="S174" s="206"/>
      <c r="T174" s="199"/>
      <c r="U174" s="199"/>
      <c r="V174" s="199"/>
      <c r="W174" s="199"/>
      <c r="X174" s="199"/>
      <c r="Y174" s="199"/>
      <c r="Z174" s="199"/>
      <c r="AA174" s="199"/>
      <c r="AB174" s="199"/>
      <c r="AC174" s="199"/>
      <c r="AD174" s="199"/>
      <c r="AE174" s="199"/>
      <c r="AF174" s="199"/>
      <c r="AG174" s="199"/>
      <c r="AH174" s="199"/>
      <c r="AI174" s="199"/>
      <c r="AJ174" s="199"/>
      <c r="AK174" s="199"/>
      <c r="AL174" s="199"/>
      <c r="AM174" s="199"/>
      <c r="AN174" s="199"/>
      <c r="AO174" s="199"/>
      <c r="AP174" s="199"/>
    </row>
    <row r="175" spans="18:42">
      <c r="R175" s="263"/>
      <c r="S175" s="206"/>
      <c r="T175" s="199"/>
      <c r="U175" s="199"/>
      <c r="V175" s="199"/>
      <c r="W175" s="199"/>
      <c r="X175" s="199"/>
      <c r="Y175" s="199"/>
      <c r="Z175" s="199"/>
      <c r="AA175" s="199"/>
      <c r="AB175" s="199"/>
      <c r="AC175" s="199"/>
      <c r="AD175" s="199"/>
      <c r="AE175" s="199"/>
      <c r="AF175" s="199"/>
      <c r="AG175" s="199"/>
      <c r="AH175" s="199"/>
      <c r="AI175" s="199"/>
      <c r="AJ175" s="199"/>
      <c r="AK175" s="199"/>
      <c r="AL175" s="199"/>
      <c r="AM175" s="199"/>
      <c r="AN175" s="199"/>
      <c r="AO175" s="199"/>
      <c r="AP175" s="199"/>
    </row>
    <row r="176" spans="18:42">
      <c r="R176" s="263"/>
      <c r="S176" s="206"/>
      <c r="T176" s="199"/>
      <c r="U176" s="199"/>
      <c r="V176" s="199"/>
      <c r="W176" s="199"/>
      <c r="X176" s="199"/>
      <c r="Y176" s="199"/>
      <c r="Z176" s="199"/>
      <c r="AA176" s="199"/>
      <c r="AB176" s="199"/>
      <c r="AC176" s="199"/>
      <c r="AD176" s="199"/>
      <c r="AE176" s="199"/>
      <c r="AF176" s="199"/>
      <c r="AG176" s="199"/>
      <c r="AH176" s="199"/>
      <c r="AI176" s="199"/>
      <c r="AJ176" s="199"/>
      <c r="AK176" s="199"/>
      <c r="AL176" s="199"/>
      <c r="AM176" s="199"/>
      <c r="AN176" s="199"/>
      <c r="AO176" s="199"/>
      <c r="AP176" s="199"/>
    </row>
    <row r="177" spans="18:42">
      <c r="R177" s="263"/>
      <c r="S177" s="206"/>
      <c r="T177" s="199"/>
      <c r="U177" s="199"/>
      <c r="V177" s="199"/>
      <c r="W177" s="199"/>
      <c r="X177" s="199"/>
      <c r="Y177" s="199"/>
      <c r="Z177" s="199"/>
      <c r="AA177" s="199"/>
      <c r="AB177" s="199"/>
      <c r="AC177" s="199"/>
      <c r="AD177" s="199"/>
      <c r="AE177" s="199"/>
      <c r="AF177" s="199"/>
      <c r="AG177" s="199"/>
      <c r="AH177" s="199"/>
      <c r="AI177" s="199"/>
      <c r="AJ177" s="199"/>
      <c r="AK177" s="199"/>
      <c r="AL177" s="199"/>
      <c r="AM177" s="199"/>
      <c r="AN177" s="199"/>
      <c r="AO177" s="199"/>
      <c r="AP177" s="199"/>
    </row>
    <row r="178" spans="18:42">
      <c r="R178" s="263"/>
      <c r="S178" s="206"/>
      <c r="T178" s="199"/>
      <c r="U178" s="199"/>
      <c r="V178" s="199"/>
      <c r="W178" s="199"/>
      <c r="X178" s="199"/>
      <c r="Y178" s="199"/>
      <c r="Z178" s="199"/>
      <c r="AA178" s="199"/>
      <c r="AB178" s="199"/>
      <c r="AC178" s="199"/>
      <c r="AD178" s="199"/>
      <c r="AE178" s="199"/>
      <c r="AF178" s="199"/>
      <c r="AG178" s="199"/>
      <c r="AH178" s="199"/>
      <c r="AI178" s="199"/>
      <c r="AJ178" s="199"/>
      <c r="AK178" s="199"/>
      <c r="AL178" s="199"/>
      <c r="AM178" s="199"/>
      <c r="AN178" s="199"/>
      <c r="AO178" s="199"/>
      <c r="AP178" s="199"/>
    </row>
    <row r="179" spans="18:42">
      <c r="R179" s="263"/>
      <c r="S179" s="206"/>
      <c r="T179" s="199"/>
      <c r="U179" s="199"/>
      <c r="V179" s="199"/>
      <c r="W179" s="199"/>
      <c r="X179" s="199"/>
      <c r="Y179" s="199"/>
      <c r="Z179" s="199"/>
      <c r="AA179" s="199"/>
      <c r="AB179" s="199"/>
      <c r="AC179" s="199"/>
      <c r="AD179" s="199"/>
      <c r="AE179" s="199"/>
      <c r="AF179" s="199"/>
      <c r="AG179" s="199"/>
      <c r="AH179" s="199"/>
      <c r="AI179" s="199"/>
      <c r="AJ179" s="199"/>
      <c r="AK179" s="199"/>
      <c r="AL179" s="199"/>
      <c r="AM179" s="199"/>
      <c r="AN179" s="199"/>
      <c r="AO179" s="199"/>
      <c r="AP179" s="199"/>
    </row>
    <row r="180" spans="18:42">
      <c r="R180" s="263"/>
      <c r="S180" s="206"/>
      <c r="T180" s="199"/>
      <c r="U180" s="199"/>
      <c r="V180" s="199"/>
      <c r="W180" s="199"/>
      <c r="X180" s="199"/>
      <c r="Y180" s="199"/>
      <c r="Z180" s="199"/>
      <c r="AA180" s="199"/>
      <c r="AB180" s="199"/>
      <c r="AC180" s="199"/>
      <c r="AD180" s="199"/>
      <c r="AE180" s="199"/>
      <c r="AF180" s="199"/>
      <c r="AG180" s="199"/>
      <c r="AH180" s="199"/>
      <c r="AI180" s="199"/>
      <c r="AJ180" s="199"/>
      <c r="AK180" s="199"/>
      <c r="AL180" s="199"/>
      <c r="AM180" s="199"/>
      <c r="AN180" s="199"/>
      <c r="AO180" s="199"/>
      <c r="AP180" s="199"/>
    </row>
    <row r="181" spans="18:42">
      <c r="R181" s="263"/>
      <c r="S181" s="206"/>
      <c r="T181" s="199"/>
      <c r="U181" s="199"/>
      <c r="V181" s="199"/>
      <c r="W181" s="199"/>
      <c r="X181" s="199"/>
      <c r="Y181" s="199"/>
      <c r="Z181" s="199"/>
      <c r="AA181" s="199"/>
      <c r="AB181" s="199"/>
      <c r="AC181" s="199"/>
      <c r="AD181" s="199"/>
      <c r="AE181" s="199"/>
      <c r="AF181" s="199"/>
      <c r="AG181" s="199"/>
      <c r="AH181" s="199"/>
      <c r="AI181" s="199"/>
      <c r="AJ181" s="199"/>
      <c r="AK181" s="199"/>
      <c r="AL181" s="199"/>
      <c r="AM181" s="199"/>
      <c r="AN181" s="199"/>
      <c r="AO181" s="199"/>
      <c r="AP181" s="199"/>
    </row>
    <row r="182" spans="18:42">
      <c r="R182" s="263"/>
      <c r="S182" s="206"/>
      <c r="T182" s="199"/>
      <c r="U182" s="199"/>
      <c r="V182" s="199"/>
      <c r="W182" s="199"/>
      <c r="X182" s="199"/>
      <c r="Y182" s="199"/>
      <c r="Z182" s="199"/>
      <c r="AA182" s="199"/>
      <c r="AB182" s="199"/>
      <c r="AC182" s="199"/>
      <c r="AD182" s="199"/>
      <c r="AE182" s="199"/>
      <c r="AF182" s="199"/>
      <c r="AG182" s="199"/>
      <c r="AH182" s="199"/>
      <c r="AI182" s="199"/>
      <c r="AJ182" s="199"/>
      <c r="AK182" s="199"/>
      <c r="AL182" s="199"/>
      <c r="AM182" s="199"/>
      <c r="AN182" s="199"/>
      <c r="AO182" s="199"/>
      <c r="AP182" s="199"/>
    </row>
    <row r="183" spans="18:42">
      <c r="R183" s="263"/>
      <c r="S183" s="206"/>
      <c r="T183" s="199"/>
      <c r="U183" s="199"/>
      <c r="V183" s="199"/>
      <c r="W183" s="199"/>
      <c r="X183" s="199"/>
      <c r="Y183" s="199"/>
      <c r="Z183" s="199"/>
      <c r="AA183" s="199"/>
      <c r="AB183" s="199"/>
      <c r="AC183" s="199"/>
      <c r="AD183" s="199"/>
      <c r="AE183" s="199"/>
      <c r="AF183" s="199"/>
      <c r="AG183" s="199"/>
      <c r="AH183" s="199"/>
      <c r="AI183" s="199"/>
      <c r="AJ183" s="199"/>
      <c r="AK183" s="199"/>
      <c r="AL183" s="199"/>
      <c r="AM183" s="199"/>
      <c r="AN183" s="199"/>
      <c r="AO183" s="199"/>
      <c r="AP183" s="199"/>
    </row>
    <row r="184" spans="18:42">
      <c r="R184" s="263"/>
      <c r="S184" s="206"/>
      <c r="T184" s="199"/>
      <c r="U184" s="199"/>
      <c r="V184" s="199"/>
      <c r="W184" s="199"/>
      <c r="X184" s="199"/>
      <c r="Y184" s="199"/>
      <c r="Z184" s="199"/>
      <c r="AA184" s="199"/>
      <c r="AB184" s="199"/>
      <c r="AC184" s="199"/>
      <c r="AD184" s="199"/>
      <c r="AE184" s="199"/>
      <c r="AF184" s="199"/>
      <c r="AG184" s="199"/>
      <c r="AH184" s="199"/>
      <c r="AI184" s="199"/>
      <c r="AJ184" s="199"/>
      <c r="AK184" s="199"/>
      <c r="AL184" s="199"/>
      <c r="AM184" s="199"/>
      <c r="AN184" s="199"/>
      <c r="AO184" s="199"/>
      <c r="AP184" s="199"/>
    </row>
    <row r="185" spans="18:42">
      <c r="R185" s="263"/>
      <c r="S185" s="206"/>
      <c r="T185" s="199"/>
      <c r="U185" s="199"/>
      <c r="V185" s="199"/>
      <c r="W185" s="199"/>
      <c r="X185" s="199"/>
      <c r="Y185" s="199"/>
      <c r="Z185" s="199"/>
      <c r="AA185" s="199"/>
      <c r="AB185" s="199"/>
      <c r="AC185" s="199"/>
      <c r="AD185" s="199"/>
      <c r="AE185" s="199"/>
      <c r="AF185" s="199"/>
      <c r="AG185" s="199"/>
      <c r="AH185" s="199"/>
      <c r="AI185" s="199"/>
      <c r="AJ185" s="199"/>
      <c r="AK185" s="199"/>
      <c r="AL185" s="199"/>
      <c r="AM185" s="199"/>
      <c r="AN185" s="199"/>
      <c r="AO185" s="199"/>
      <c r="AP185" s="199"/>
    </row>
    <row r="186" spans="18:42">
      <c r="R186" s="263"/>
      <c r="S186" s="206"/>
      <c r="T186" s="199"/>
      <c r="U186" s="199"/>
      <c r="V186" s="199"/>
      <c r="W186" s="199"/>
      <c r="X186" s="199"/>
      <c r="Y186" s="199"/>
      <c r="Z186" s="199"/>
      <c r="AA186" s="199"/>
      <c r="AB186" s="199"/>
      <c r="AC186" s="199"/>
      <c r="AD186" s="199"/>
      <c r="AE186" s="199"/>
      <c r="AF186" s="199"/>
      <c r="AG186" s="199"/>
      <c r="AH186" s="199"/>
      <c r="AI186" s="199"/>
      <c r="AJ186" s="199"/>
      <c r="AK186" s="199"/>
      <c r="AL186" s="199"/>
      <c r="AM186" s="199"/>
      <c r="AN186" s="199"/>
      <c r="AO186" s="199"/>
      <c r="AP186" s="199"/>
    </row>
    <row r="187" spans="18:42">
      <c r="R187" s="263"/>
      <c r="S187" s="206"/>
      <c r="T187" s="199"/>
      <c r="U187" s="199"/>
      <c r="V187" s="199"/>
      <c r="W187" s="199"/>
      <c r="X187" s="199"/>
      <c r="Y187" s="199"/>
      <c r="Z187" s="199"/>
      <c r="AA187" s="199"/>
      <c r="AB187" s="199"/>
      <c r="AC187" s="199"/>
      <c r="AD187" s="199"/>
      <c r="AE187" s="199"/>
      <c r="AF187" s="199"/>
      <c r="AG187" s="199"/>
      <c r="AH187" s="199"/>
      <c r="AI187" s="199"/>
      <c r="AJ187" s="199"/>
      <c r="AK187" s="199"/>
      <c r="AL187" s="199"/>
      <c r="AM187" s="199"/>
      <c r="AN187" s="199"/>
      <c r="AO187" s="199"/>
      <c r="AP187" s="199"/>
    </row>
    <row r="188" spans="18:42">
      <c r="R188" s="263"/>
      <c r="S188" s="206"/>
      <c r="T188" s="199"/>
      <c r="U188" s="199"/>
      <c r="V188" s="199"/>
      <c r="W188" s="199"/>
      <c r="X188" s="199"/>
      <c r="Y188" s="199"/>
      <c r="Z188" s="199"/>
      <c r="AA188" s="199"/>
      <c r="AB188" s="199"/>
      <c r="AC188" s="199"/>
      <c r="AD188" s="199"/>
      <c r="AE188" s="199"/>
      <c r="AF188" s="199"/>
      <c r="AG188" s="199"/>
      <c r="AH188" s="199"/>
      <c r="AI188" s="199"/>
      <c r="AJ188" s="199"/>
      <c r="AK188" s="199"/>
      <c r="AL188" s="199"/>
      <c r="AM188" s="199"/>
      <c r="AN188" s="199"/>
      <c r="AO188" s="199"/>
      <c r="AP188" s="199"/>
    </row>
    <row r="189" spans="18:42">
      <c r="R189" s="263"/>
      <c r="S189" s="206"/>
      <c r="T189" s="199"/>
      <c r="U189" s="199"/>
      <c r="V189" s="199"/>
      <c r="W189" s="199"/>
      <c r="X189" s="199"/>
      <c r="Y189" s="199"/>
      <c r="Z189" s="199"/>
      <c r="AA189" s="199"/>
      <c r="AB189" s="199"/>
      <c r="AC189" s="199"/>
      <c r="AD189" s="199"/>
      <c r="AE189" s="199"/>
      <c r="AF189" s="199"/>
      <c r="AG189" s="199"/>
      <c r="AH189" s="199"/>
      <c r="AI189" s="199"/>
      <c r="AJ189" s="199"/>
      <c r="AK189" s="199"/>
      <c r="AL189" s="199"/>
      <c r="AM189" s="199"/>
      <c r="AN189" s="199"/>
      <c r="AO189" s="199"/>
      <c r="AP189" s="199"/>
    </row>
    <row r="190" spans="18:42">
      <c r="R190" s="263"/>
      <c r="S190" s="206"/>
      <c r="T190" s="199"/>
      <c r="U190" s="199"/>
      <c r="V190" s="199"/>
      <c r="W190" s="199"/>
      <c r="X190" s="199"/>
      <c r="Y190" s="199"/>
      <c r="Z190" s="199"/>
      <c r="AA190" s="199"/>
      <c r="AB190" s="199"/>
      <c r="AC190" s="199"/>
      <c r="AD190" s="199"/>
      <c r="AE190" s="199"/>
      <c r="AF190" s="199"/>
      <c r="AG190" s="199"/>
      <c r="AH190" s="199"/>
      <c r="AI190" s="199"/>
      <c r="AJ190" s="199"/>
      <c r="AK190" s="199"/>
      <c r="AL190" s="199"/>
      <c r="AM190" s="199"/>
      <c r="AN190" s="199"/>
      <c r="AO190" s="199"/>
      <c r="AP190" s="199"/>
    </row>
    <row r="191" spans="18:42">
      <c r="R191" s="263"/>
      <c r="S191" s="206"/>
      <c r="T191" s="199"/>
      <c r="U191" s="199"/>
      <c r="V191" s="199"/>
      <c r="W191" s="199"/>
      <c r="X191" s="199"/>
      <c r="Y191" s="199"/>
      <c r="Z191" s="199"/>
      <c r="AA191" s="199"/>
      <c r="AB191" s="199"/>
      <c r="AC191" s="199"/>
      <c r="AD191" s="199"/>
      <c r="AE191" s="199"/>
      <c r="AF191" s="199"/>
      <c r="AG191" s="199"/>
      <c r="AH191" s="199"/>
      <c r="AI191" s="199"/>
      <c r="AJ191" s="199"/>
      <c r="AK191" s="199"/>
      <c r="AL191" s="199"/>
      <c r="AM191" s="199"/>
      <c r="AN191" s="199"/>
      <c r="AO191" s="199"/>
      <c r="AP191" s="199"/>
    </row>
    <row r="192" spans="18:42">
      <c r="R192" s="263"/>
      <c r="S192" s="206"/>
      <c r="T192" s="199"/>
      <c r="U192" s="199"/>
      <c r="V192" s="199"/>
      <c r="W192" s="199"/>
      <c r="X192" s="199"/>
      <c r="Y192" s="199"/>
      <c r="Z192" s="199"/>
      <c r="AA192" s="199"/>
      <c r="AB192" s="199"/>
      <c r="AC192" s="199"/>
      <c r="AD192" s="199"/>
      <c r="AE192" s="199"/>
      <c r="AF192" s="199"/>
      <c r="AG192" s="199"/>
      <c r="AH192" s="199"/>
      <c r="AI192" s="199"/>
      <c r="AJ192" s="199"/>
      <c r="AK192" s="199"/>
      <c r="AL192" s="199"/>
      <c r="AM192" s="199"/>
      <c r="AN192" s="199"/>
      <c r="AO192" s="199"/>
      <c r="AP192" s="199"/>
    </row>
    <row r="193" spans="18:42">
      <c r="R193" s="263"/>
      <c r="S193" s="206"/>
      <c r="T193" s="199"/>
      <c r="U193" s="199"/>
      <c r="V193" s="199"/>
      <c r="W193" s="199"/>
      <c r="X193" s="199"/>
      <c r="Y193" s="199"/>
      <c r="Z193" s="199"/>
      <c r="AA193" s="199"/>
      <c r="AB193" s="199"/>
      <c r="AC193" s="199"/>
      <c r="AD193" s="199"/>
      <c r="AE193" s="199"/>
      <c r="AF193" s="199"/>
      <c r="AG193" s="199"/>
      <c r="AH193" s="199"/>
      <c r="AI193" s="199"/>
      <c r="AJ193" s="199"/>
      <c r="AK193" s="199"/>
      <c r="AL193" s="199"/>
      <c r="AM193" s="199"/>
      <c r="AN193" s="199"/>
      <c r="AO193" s="199"/>
      <c r="AP193" s="199"/>
    </row>
    <row r="194" spans="18:42">
      <c r="R194" s="263"/>
      <c r="S194" s="206"/>
      <c r="T194" s="199"/>
      <c r="U194" s="199"/>
      <c r="V194" s="199"/>
      <c r="W194" s="199"/>
      <c r="X194" s="199"/>
      <c r="Y194" s="199"/>
      <c r="Z194" s="199"/>
      <c r="AA194" s="199"/>
      <c r="AB194" s="199"/>
      <c r="AC194" s="199"/>
      <c r="AD194" s="199"/>
      <c r="AE194" s="199"/>
      <c r="AF194" s="199"/>
      <c r="AG194" s="199"/>
      <c r="AH194" s="199"/>
      <c r="AI194" s="199"/>
      <c r="AJ194" s="199"/>
      <c r="AK194" s="199"/>
      <c r="AL194" s="199"/>
      <c r="AM194" s="199"/>
      <c r="AN194" s="199"/>
      <c r="AO194" s="199"/>
      <c r="AP194" s="199"/>
    </row>
    <row r="195" spans="18:42">
      <c r="R195" s="263"/>
      <c r="S195" s="206"/>
      <c r="T195" s="199"/>
      <c r="U195" s="199"/>
      <c r="V195" s="199"/>
      <c r="W195" s="199"/>
      <c r="X195" s="199"/>
      <c r="Y195" s="199"/>
      <c r="Z195" s="199"/>
      <c r="AA195" s="199"/>
      <c r="AB195" s="199"/>
      <c r="AC195" s="199"/>
      <c r="AD195" s="199"/>
      <c r="AE195" s="199"/>
      <c r="AF195" s="199"/>
      <c r="AG195" s="199"/>
      <c r="AH195" s="199"/>
      <c r="AI195" s="199"/>
      <c r="AJ195" s="199"/>
      <c r="AK195" s="199"/>
      <c r="AL195" s="199"/>
      <c r="AM195" s="199"/>
      <c r="AN195" s="199"/>
      <c r="AO195" s="199"/>
      <c r="AP195" s="199"/>
    </row>
    <row r="196" spans="18:42">
      <c r="R196" s="263"/>
      <c r="S196" s="206"/>
      <c r="T196" s="199"/>
      <c r="U196" s="199"/>
      <c r="V196" s="199"/>
      <c r="W196" s="199"/>
      <c r="X196" s="199"/>
      <c r="Y196" s="199"/>
      <c r="Z196" s="199"/>
      <c r="AA196" s="199"/>
      <c r="AB196" s="199"/>
      <c r="AC196" s="199"/>
      <c r="AD196" s="199"/>
      <c r="AE196" s="199"/>
      <c r="AF196" s="199"/>
      <c r="AG196" s="199"/>
      <c r="AH196" s="199"/>
      <c r="AI196" s="199"/>
      <c r="AJ196" s="199"/>
      <c r="AK196" s="199"/>
      <c r="AL196" s="199"/>
      <c r="AM196" s="199"/>
      <c r="AN196" s="199"/>
      <c r="AO196" s="199"/>
      <c r="AP196" s="199"/>
    </row>
    <row r="197" spans="18:42">
      <c r="R197" s="263"/>
      <c r="S197" s="206"/>
      <c r="T197" s="199"/>
      <c r="U197" s="199"/>
      <c r="V197" s="199"/>
      <c r="W197" s="199"/>
      <c r="X197" s="199"/>
      <c r="Y197" s="199"/>
      <c r="Z197" s="199"/>
      <c r="AA197" s="199"/>
      <c r="AB197" s="199"/>
      <c r="AC197" s="199"/>
      <c r="AD197" s="199"/>
      <c r="AE197" s="199"/>
      <c r="AF197" s="199"/>
      <c r="AG197" s="199"/>
      <c r="AH197" s="199"/>
      <c r="AI197" s="199"/>
      <c r="AJ197" s="199"/>
      <c r="AK197" s="199"/>
      <c r="AL197" s="199"/>
      <c r="AM197" s="199"/>
      <c r="AN197" s="199"/>
      <c r="AO197" s="199"/>
      <c r="AP197" s="199"/>
    </row>
    <row r="198" spans="18:42">
      <c r="R198" s="263"/>
      <c r="S198" s="206"/>
      <c r="T198" s="199"/>
      <c r="U198" s="199"/>
      <c r="V198" s="199"/>
      <c r="W198" s="199"/>
      <c r="X198" s="199"/>
      <c r="Y198" s="199"/>
      <c r="Z198" s="199"/>
      <c r="AA198" s="199"/>
      <c r="AB198" s="199"/>
      <c r="AC198" s="199"/>
      <c r="AD198" s="199"/>
      <c r="AE198" s="199"/>
      <c r="AF198" s="199"/>
      <c r="AG198" s="199"/>
      <c r="AH198" s="199"/>
      <c r="AI198" s="199"/>
      <c r="AJ198" s="199"/>
      <c r="AK198" s="199"/>
      <c r="AL198" s="199"/>
      <c r="AM198" s="199"/>
      <c r="AN198" s="199"/>
      <c r="AO198" s="199"/>
      <c r="AP198" s="199"/>
    </row>
    <row r="199" spans="18:42">
      <c r="R199" s="263"/>
      <c r="S199" s="206"/>
      <c r="T199" s="199"/>
      <c r="U199" s="199"/>
      <c r="V199" s="199"/>
      <c r="W199" s="199"/>
      <c r="X199" s="199"/>
      <c r="Y199" s="199"/>
      <c r="Z199" s="199"/>
      <c r="AA199" s="199"/>
      <c r="AB199" s="199"/>
      <c r="AC199" s="199"/>
      <c r="AD199" s="199"/>
      <c r="AE199" s="199"/>
      <c r="AF199" s="199"/>
      <c r="AG199" s="199"/>
      <c r="AH199" s="199"/>
      <c r="AI199" s="199"/>
      <c r="AJ199" s="199"/>
      <c r="AK199" s="199"/>
      <c r="AL199" s="199"/>
      <c r="AM199" s="199"/>
      <c r="AN199" s="199"/>
      <c r="AO199" s="199"/>
      <c r="AP199" s="199"/>
    </row>
    <row r="200" spans="18:42">
      <c r="R200" s="263"/>
      <c r="S200" s="206"/>
      <c r="T200" s="199"/>
      <c r="U200" s="199"/>
      <c r="V200" s="199"/>
      <c r="W200" s="199"/>
      <c r="X200" s="199"/>
      <c r="Y200" s="199"/>
      <c r="Z200" s="199"/>
      <c r="AA200" s="199"/>
      <c r="AB200" s="199"/>
      <c r="AC200" s="199"/>
      <c r="AD200" s="199"/>
      <c r="AE200" s="199"/>
      <c r="AF200" s="199"/>
      <c r="AG200" s="199"/>
      <c r="AH200" s="199"/>
      <c r="AI200" s="199"/>
      <c r="AJ200" s="199"/>
      <c r="AK200" s="199"/>
      <c r="AL200" s="199"/>
      <c r="AM200" s="199"/>
      <c r="AN200" s="199"/>
      <c r="AO200" s="199"/>
      <c r="AP200" s="199"/>
    </row>
    <row r="201" spans="18:42">
      <c r="R201" s="263"/>
      <c r="S201" s="206"/>
      <c r="T201" s="199"/>
      <c r="U201" s="199"/>
      <c r="V201" s="199"/>
      <c r="W201" s="199"/>
      <c r="X201" s="199"/>
      <c r="Y201" s="199"/>
      <c r="Z201" s="199"/>
      <c r="AA201" s="199"/>
      <c r="AB201" s="199"/>
      <c r="AC201" s="199"/>
      <c r="AD201" s="199"/>
      <c r="AE201" s="199"/>
      <c r="AF201" s="199"/>
      <c r="AG201" s="199"/>
      <c r="AH201" s="199"/>
      <c r="AI201" s="199"/>
      <c r="AJ201" s="199"/>
      <c r="AK201" s="199"/>
      <c r="AL201" s="199"/>
      <c r="AM201" s="199"/>
      <c r="AN201" s="199"/>
      <c r="AO201" s="199"/>
      <c r="AP201" s="199"/>
    </row>
    <row r="202" spans="18:42">
      <c r="R202" s="263"/>
      <c r="S202" s="206"/>
      <c r="T202" s="199"/>
      <c r="U202" s="199"/>
      <c r="V202" s="199"/>
      <c r="W202" s="199"/>
      <c r="X202" s="199"/>
      <c r="Y202" s="199"/>
      <c r="Z202" s="199"/>
      <c r="AA202" s="199"/>
      <c r="AB202" s="199"/>
      <c r="AC202" s="199"/>
      <c r="AD202" s="199"/>
      <c r="AE202" s="199"/>
      <c r="AF202" s="199"/>
      <c r="AG202" s="199"/>
      <c r="AH202" s="199"/>
      <c r="AI202" s="199"/>
      <c r="AJ202" s="199"/>
      <c r="AK202" s="199"/>
      <c r="AL202" s="199"/>
      <c r="AM202" s="199"/>
      <c r="AN202" s="199"/>
      <c r="AO202" s="199"/>
      <c r="AP202" s="199"/>
    </row>
    <row r="203" spans="18:42">
      <c r="R203" s="263"/>
      <c r="S203" s="206"/>
      <c r="T203" s="199"/>
      <c r="U203" s="199"/>
      <c r="V203" s="199"/>
      <c r="W203" s="199"/>
      <c r="X203" s="199"/>
      <c r="Y203" s="199"/>
      <c r="Z203" s="199"/>
      <c r="AA203" s="199"/>
      <c r="AB203" s="199"/>
      <c r="AC203" s="199"/>
      <c r="AD203" s="199"/>
      <c r="AE203" s="199"/>
      <c r="AF203" s="199"/>
      <c r="AG203" s="199"/>
      <c r="AH203" s="199"/>
      <c r="AI203" s="199"/>
      <c r="AJ203" s="199"/>
      <c r="AK203" s="199"/>
      <c r="AL203" s="199"/>
      <c r="AM203" s="199"/>
      <c r="AN203" s="199"/>
      <c r="AO203" s="199"/>
      <c r="AP203" s="199"/>
    </row>
    <row r="204" spans="18:42">
      <c r="R204" s="263"/>
      <c r="S204" s="206"/>
      <c r="T204" s="199"/>
      <c r="U204" s="199"/>
      <c r="V204" s="199"/>
      <c r="W204" s="199"/>
      <c r="X204" s="199"/>
      <c r="Y204" s="199"/>
      <c r="Z204" s="199"/>
      <c r="AA204" s="199"/>
      <c r="AB204" s="199"/>
      <c r="AC204" s="199"/>
      <c r="AD204" s="199"/>
      <c r="AE204" s="199"/>
      <c r="AF204" s="199"/>
      <c r="AG204" s="199"/>
      <c r="AH204" s="199"/>
      <c r="AI204" s="199"/>
      <c r="AJ204" s="199"/>
      <c r="AK204" s="199"/>
      <c r="AL204" s="199"/>
      <c r="AM204" s="199"/>
      <c r="AN204" s="199"/>
      <c r="AO204" s="199"/>
      <c r="AP204" s="199"/>
    </row>
    <row r="205" spans="18:42">
      <c r="R205" s="263"/>
      <c r="S205" s="206"/>
      <c r="T205" s="199"/>
      <c r="U205" s="199"/>
      <c r="V205" s="199"/>
      <c r="W205" s="199"/>
      <c r="X205" s="199"/>
      <c r="Y205" s="199"/>
      <c r="Z205" s="199"/>
      <c r="AA205" s="199"/>
      <c r="AB205" s="199"/>
      <c r="AC205" s="199"/>
      <c r="AD205" s="199"/>
      <c r="AE205" s="199"/>
      <c r="AF205" s="199"/>
      <c r="AG205" s="199"/>
      <c r="AH205" s="199"/>
      <c r="AI205" s="199"/>
      <c r="AJ205" s="199"/>
      <c r="AK205" s="199"/>
      <c r="AL205" s="199"/>
      <c r="AM205" s="199"/>
      <c r="AN205" s="199"/>
      <c r="AO205" s="199"/>
      <c r="AP205" s="199"/>
    </row>
    <row r="206" spans="18:42">
      <c r="R206" s="263"/>
      <c r="S206" s="206"/>
      <c r="T206" s="199"/>
      <c r="U206" s="199"/>
      <c r="V206" s="199"/>
      <c r="W206" s="199"/>
      <c r="X206" s="199"/>
      <c r="Y206" s="199"/>
      <c r="Z206" s="199"/>
      <c r="AA206" s="199"/>
      <c r="AB206" s="199"/>
      <c r="AC206" s="199"/>
      <c r="AD206" s="199"/>
      <c r="AE206" s="199"/>
      <c r="AF206" s="199"/>
      <c r="AG206" s="199"/>
      <c r="AH206" s="199"/>
      <c r="AI206" s="199"/>
      <c r="AJ206" s="199"/>
      <c r="AK206" s="199"/>
      <c r="AL206" s="199"/>
      <c r="AM206" s="199"/>
      <c r="AN206" s="199"/>
      <c r="AO206" s="199"/>
      <c r="AP206" s="199"/>
    </row>
    <row r="207" spans="18:42">
      <c r="R207" s="263"/>
      <c r="S207" s="206"/>
      <c r="T207" s="199"/>
      <c r="U207" s="199"/>
      <c r="V207" s="199"/>
      <c r="W207" s="199"/>
      <c r="X207" s="199"/>
      <c r="Y207" s="199"/>
      <c r="Z207" s="199"/>
      <c r="AA207" s="199"/>
      <c r="AB207" s="199"/>
      <c r="AC207" s="199"/>
      <c r="AD207" s="199"/>
      <c r="AE207" s="199"/>
      <c r="AF207" s="199"/>
      <c r="AG207" s="199"/>
      <c r="AH207" s="199"/>
      <c r="AI207" s="199"/>
      <c r="AJ207" s="199"/>
      <c r="AK207" s="199"/>
      <c r="AL207" s="199"/>
      <c r="AM207" s="199"/>
      <c r="AN207" s="199"/>
      <c r="AO207" s="199"/>
      <c r="AP207" s="199"/>
    </row>
    <row r="208" spans="18:42">
      <c r="R208" s="263"/>
      <c r="S208" s="206"/>
      <c r="T208" s="199"/>
      <c r="U208" s="199"/>
      <c r="V208" s="199"/>
      <c r="W208" s="199"/>
      <c r="X208" s="199"/>
      <c r="Y208" s="199"/>
      <c r="Z208" s="199"/>
      <c r="AA208" s="199"/>
      <c r="AB208" s="199"/>
      <c r="AC208" s="199"/>
      <c r="AD208" s="199"/>
      <c r="AE208" s="199"/>
      <c r="AF208" s="199"/>
      <c r="AG208" s="199"/>
      <c r="AH208" s="199"/>
      <c r="AI208" s="199"/>
      <c r="AJ208" s="199"/>
      <c r="AK208" s="199"/>
      <c r="AL208" s="199"/>
      <c r="AM208" s="199"/>
      <c r="AN208" s="199"/>
      <c r="AO208" s="199"/>
      <c r="AP208" s="199"/>
    </row>
    <row r="209" spans="18:42">
      <c r="R209" s="263"/>
      <c r="S209" s="206"/>
      <c r="T209" s="199"/>
      <c r="U209" s="199"/>
      <c r="V209" s="199"/>
      <c r="W209" s="199"/>
      <c r="X209" s="199"/>
      <c r="Y209" s="199"/>
      <c r="Z209" s="199"/>
      <c r="AA209" s="199"/>
      <c r="AB209" s="199"/>
      <c r="AC209" s="199"/>
      <c r="AD209" s="199"/>
      <c r="AE209" s="199"/>
      <c r="AF209" s="199"/>
      <c r="AG209" s="199"/>
      <c r="AH209" s="199"/>
      <c r="AI209" s="199"/>
      <c r="AJ209" s="199"/>
      <c r="AK209" s="199"/>
      <c r="AL209" s="199"/>
      <c r="AM209" s="199"/>
      <c r="AN209" s="199"/>
      <c r="AO209" s="199"/>
      <c r="AP209" s="199"/>
    </row>
    <row r="210" spans="18:42">
      <c r="R210" s="263"/>
      <c r="S210" s="206"/>
      <c r="T210" s="199"/>
      <c r="U210" s="199"/>
      <c r="V210" s="199"/>
      <c r="W210" s="199"/>
      <c r="X210" s="199"/>
      <c r="Y210" s="199"/>
      <c r="Z210" s="199"/>
      <c r="AA210" s="199"/>
      <c r="AB210" s="199"/>
      <c r="AC210" s="199"/>
      <c r="AD210" s="199"/>
      <c r="AE210" s="199"/>
      <c r="AF210" s="199"/>
      <c r="AG210" s="199"/>
      <c r="AH210" s="199"/>
      <c r="AI210" s="199"/>
      <c r="AJ210" s="199"/>
      <c r="AK210" s="199"/>
      <c r="AL210" s="199"/>
      <c r="AM210" s="199"/>
      <c r="AN210" s="199"/>
      <c r="AO210" s="199"/>
      <c r="AP210" s="199"/>
    </row>
    <row r="211" spans="18:42">
      <c r="R211" s="263"/>
      <c r="S211" s="206"/>
      <c r="T211" s="199"/>
      <c r="U211" s="199"/>
      <c r="V211" s="199"/>
      <c r="W211" s="199"/>
      <c r="X211" s="199"/>
      <c r="Y211" s="199"/>
      <c r="Z211" s="199"/>
      <c r="AA211" s="199"/>
      <c r="AB211" s="199"/>
      <c r="AC211" s="199"/>
      <c r="AD211" s="199"/>
      <c r="AE211" s="199"/>
      <c r="AF211" s="199"/>
      <c r="AG211" s="199"/>
      <c r="AH211" s="199"/>
      <c r="AI211" s="199"/>
      <c r="AJ211" s="199"/>
      <c r="AK211" s="199"/>
      <c r="AL211" s="199"/>
      <c r="AM211" s="199"/>
      <c r="AN211" s="199"/>
      <c r="AO211" s="199"/>
      <c r="AP211" s="199"/>
    </row>
    <row r="212" spans="18:42">
      <c r="R212" s="263"/>
      <c r="S212" s="206"/>
      <c r="T212" s="199"/>
      <c r="U212" s="199"/>
      <c r="V212" s="199"/>
      <c r="W212" s="199"/>
      <c r="X212" s="199"/>
      <c r="Y212" s="199"/>
      <c r="Z212" s="199"/>
      <c r="AA212" s="199"/>
      <c r="AB212" s="199"/>
      <c r="AC212" s="199"/>
      <c r="AD212" s="199"/>
      <c r="AE212" s="199"/>
      <c r="AF212" s="199"/>
      <c r="AG212" s="199"/>
      <c r="AH212" s="199"/>
      <c r="AI212" s="199"/>
      <c r="AJ212" s="199"/>
      <c r="AK212" s="199"/>
      <c r="AL212" s="199"/>
      <c r="AM212" s="199"/>
      <c r="AN212" s="199"/>
      <c r="AO212" s="199"/>
      <c r="AP212" s="199"/>
    </row>
    <row r="213" spans="18:42">
      <c r="R213" s="263"/>
      <c r="S213" s="206"/>
      <c r="T213" s="199"/>
      <c r="U213" s="199"/>
      <c r="V213" s="199"/>
      <c r="W213" s="199"/>
      <c r="X213" s="199"/>
      <c r="Y213" s="199"/>
      <c r="Z213" s="199"/>
      <c r="AA213" s="199"/>
      <c r="AB213" s="199"/>
      <c r="AC213" s="199"/>
      <c r="AD213" s="199"/>
      <c r="AE213" s="199"/>
      <c r="AF213" s="199"/>
      <c r="AG213" s="199"/>
      <c r="AH213" s="199"/>
      <c r="AI213" s="199"/>
      <c r="AJ213" s="199"/>
      <c r="AK213" s="199"/>
      <c r="AL213" s="199"/>
      <c r="AM213" s="199"/>
      <c r="AN213" s="199"/>
      <c r="AO213" s="199"/>
      <c r="AP213" s="199"/>
    </row>
    <row r="214" spans="18:42">
      <c r="R214" s="263"/>
      <c r="S214" s="206"/>
      <c r="T214" s="199"/>
      <c r="U214" s="199"/>
      <c r="V214" s="199"/>
      <c r="W214" s="199"/>
      <c r="X214" s="199"/>
      <c r="Y214" s="199"/>
      <c r="Z214" s="199"/>
      <c r="AA214" s="199"/>
      <c r="AB214" s="199"/>
      <c r="AC214" s="199"/>
      <c r="AD214" s="199"/>
      <c r="AE214" s="199"/>
      <c r="AF214" s="199"/>
      <c r="AG214" s="199"/>
      <c r="AH214" s="199"/>
      <c r="AI214" s="199"/>
      <c r="AJ214" s="199"/>
      <c r="AK214" s="199"/>
      <c r="AL214" s="199"/>
      <c r="AM214" s="199"/>
      <c r="AN214" s="199"/>
      <c r="AO214" s="199"/>
      <c r="AP214" s="199"/>
    </row>
    <row r="215" spans="18:42">
      <c r="R215" s="263"/>
      <c r="S215" s="206"/>
      <c r="T215" s="199"/>
      <c r="U215" s="199"/>
      <c r="V215" s="199"/>
      <c r="W215" s="199"/>
      <c r="X215" s="199"/>
      <c r="Y215" s="199"/>
      <c r="Z215" s="199"/>
      <c r="AA215" s="199"/>
      <c r="AB215" s="199"/>
      <c r="AC215" s="199"/>
      <c r="AD215" s="199"/>
      <c r="AE215" s="199"/>
      <c r="AF215" s="199"/>
      <c r="AG215" s="199"/>
      <c r="AH215" s="199"/>
      <c r="AI215" s="199"/>
      <c r="AJ215" s="199"/>
      <c r="AK215" s="199"/>
      <c r="AL215" s="199"/>
      <c r="AM215" s="199"/>
      <c r="AN215" s="199"/>
      <c r="AO215" s="199"/>
      <c r="AP215" s="199"/>
    </row>
    <row r="216" spans="18:42">
      <c r="R216" s="263"/>
      <c r="S216" s="206"/>
      <c r="T216" s="199"/>
      <c r="U216" s="199"/>
      <c r="V216" s="199"/>
      <c r="W216" s="199"/>
      <c r="X216" s="199"/>
      <c r="Y216" s="199"/>
      <c r="Z216" s="199"/>
      <c r="AA216" s="199"/>
      <c r="AB216" s="199"/>
      <c r="AC216" s="199"/>
      <c r="AD216" s="199"/>
      <c r="AE216" s="199"/>
      <c r="AF216" s="199"/>
      <c r="AG216" s="199"/>
      <c r="AH216" s="199"/>
      <c r="AI216" s="199"/>
      <c r="AJ216" s="199"/>
      <c r="AK216" s="199"/>
      <c r="AL216" s="199"/>
      <c r="AM216" s="199"/>
      <c r="AN216" s="199"/>
      <c r="AO216" s="199"/>
      <c r="AP216" s="199"/>
    </row>
    <row r="217" spans="18:42">
      <c r="R217" s="263"/>
      <c r="S217" s="206"/>
      <c r="T217" s="199"/>
      <c r="U217" s="199"/>
      <c r="V217" s="199"/>
      <c r="W217" s="199"/>
      <c r="X217" s="199"/>
      <c r="Y217" s="199"/>
      <c r="Z217" s="199"/>
      <c r="AA217" s="199"/>
      <c r="AB217" s="199"/>
      <c r="AC217" s="199"/>
      <c r="AD217" s="199"/>
      <c r="AE217" s="199"/>
      <c r="AF217" s="199"/>
      <c r="AG217" s="199"/>
      <c r="AH217" s="199"/>
      <c r="AI217" s="199"/>
      <c r="AJ217" s="199"/>
      <c r="AK217" s="199"/>
      <c r="AL217" s="199"/>
      <c r="AM217" s="199"/>
      <c r="AN217" s="199"/>
      <c r="AO217" s="199"/>
      <c r="AP217" s="199"/>
    </row>
    <row r="218" spans="18:42">
      <c r="R218" s="263"/>
      <c r="S218" s="206"/>
      <c r="T218" s="199"/>
      <c r="U218" s="199"/>
      <c r="V218" s="199"/>
      <c r="W218" s="199"/>
      <c r="X218" s="199"/>
      <c r="Y218" s="199"/>
      <c r="Z218" s="199"/>
      <c r="AA218" s="199"/>
      <c r="AB218" s="199"/>
      <c r="AC218" s="199"/>
      <c r="AD218" s="199"/>
      <c r="AE218" s="199"/>
      <c r="AF218" s="199"/>
      <c r="AG218" s="199"/>
      <c r="AH218" s="199"/>
      <c r="AI218" s="199"/>
      <c r="AJ218" s="199"/>
      <c r="AK218" s="199"/>
      <c r="AL218" s="199"/>
      <c r="AM218" s="199"/>
      <c r="AN218" s="199"/>
      <c r="AO218" s="199"/>
      <c r="AP218" s="199"/>
    </row>
    <row r="219" spans="18:42">
      <c r="R219" s="263"/>
      <c r="S219" s="206"/>
      <c r="T219" s="199"/>
      <c r="U219" s="199"/>
      <c r="V219" s="199"/>
      <c r="W219" s="199"/>
      <c r="X219" s="199"/>
      <c r="Y219" s="199"/>
      <c r="Z219" s="199"/>
      <c r="AA219" s="199"/>
      <c r="AB219" s="199"/>
      <c r="AC219" s="199"/>
      <c r="AD219" s="199"/>
      <c r="AE219" s="199"/>
      <c r="AF219" s="199"/>
      <c r="AG219" s="199"/>
      <c r="AH219" s="199"/>
      <c r="AI219" s="199"/>
      <c r="AJ219" s="199"/>
      <c r="AK219" s="199"/>
      <c r="AL219" s="199"/>
      <c r="AM219" s="199"/>
      <c r="AN219" s="199"/>
      <c r="AO219" s="199"/>
      <c r="AP219" s="199"/>
    </row>
    <row r="220" spans="18:42">
      <c r="R220" s="263"/>
      <c r="S220" s="206"/>
      <c r="T220" s="199"/>
      <c r="U220" s="199"/>
      <c r="V220" s="199"/>
      <c r="W220" s="199"/>
      <c r="X220" s="199"/>
      <c r="Y220" s="199"/>
      <c r="Z220" s="199"/>
      <c r="AA220" s="199"/>
      <c r="AB220" s="199"/>
      <c r="AC220" s="199"/>
      <c r="AD220" s="199"/>
      <c r="AE220" s="199"/>
      <c r="AF220" s="199"/>
      <c r="AG220" s="199"/>
      <c r="AH220" s="199"/>
      <c r="AI220" s="199"/>
      <c r="AJ220" s="199"/>
      <c r="AK220" s="199"/>
      <c r="AL220" s="199"/>
      <c r="AM220" s="199"/>
      <c r="AN220" s="199"/>
      <c r="AO220" s="199"/>
      <c r="AP220" s="199"/>
    </row>
    <row r="221" spans="18:42">
      <c r="R221" s="263"/>
      <c r="S221" s="206"/>
      <c r="T221" s="199"/>
      <c r="U221" s="199"/>
      <c r="V221" s="199"/>
      <c r="W221" s="199"/>
      <c r="X221" s="199"/>
      <c r="Y221" s="199"/>
      <c r="Z221" s="199"/>
      <c r="AA221" s="199"/>
      <c r="AB221" s="199"/>
      <c r="AC221" s="199"/>
      <c r="AD221" s="199"/>
      <c r="AE221" s="199"/>
      <c r="AF221" s="199"/>
      <c r="AG221" s="199"/>
      <c r="AH221" s="199"/>
      <c r="AI221" s="199"/>
      <c r="AJ221" s="199"/>
      <c r="AK221" s="199"/>
      <c r="AL221" s="199"/>
      <c r="AM221" s="199"/>
      <c r="AN221" s="199"/>
      <c r="AO221" s="199"/>
      <c r="AP221" s="199"/>
    </row>
    <row r="222" spans="18:42">
      <c r="R222" s="263"/>
      <c r="S222" s="206"/>
      <c r="T222" s="199"/>
      <c r="U222" s="199"/>
      <c r="V222" s="199"/>
      <c r="W222" s="199"/>
      <c r="X222" s="199"/>
      <c r="Y222" s="199"/>
      <c r="Z222" s="199"/>
      <c r="AA222" s="199"/>
      <c r="AB222" s="199"/>
      <c r="AC222" s="199"/>
      <c r="AD222" s="199"/>
      <c r="AE222" s="199"/>
      <c r="AF222" s="199"/>
      <c r="AG222" s="199"/>
      <c r="AH222" s="199"/>
      <c r="AI222" s="199"/>
      <c r="AJ222" s="199"/>
      <c r="AK222" s="199"/>
      <c r="AL222" s="199"/>
      <c r="AM222" s="199"/>
      <c r="AN222" s="199"/>
      <c r="AO222" s="199"/>
      <c r="AP222" s="199"/>
    </row>
    <row r="223" spans="18:42">
      <c r="R223" s="263"/>
      <c r="S223" s="206"/>
      <c r="T223" s="199"/>
      <c r="U223" s="199"/>
      <c r="V223" s="199"/>
      <c r="W223" s="199"/>
      <c r="X223" s="199"/>
      <c r="Y223" s="199"/>
      <c r="Z223" s="199"/>
      <c r="AA223" s="199"/>
      <c r="AB223" s="199"/>
      <c r="AC223" s="199"/>
      <c r="AD223" s="199"/>
      <c r="AE223" s="199"/>
      <c r="AF223" s="199"/>
      <c r="AG223" s="199"/>
      <c r="AH223" s="199"/>
      <c r="AI223" s="199"/>
      <c r="AJ223" s="199"/>
      <c r="AK223" s="199"/>
      <c r="AL223" s="199"/>
      <c r="AM223" s="199"/>
      <c r="AN223" s="199"/>
      <c r="AO223" s="199"/>
      <c r="AP223" s="199"/>
    </row>
    <row r="224" spans="18:42">
      <c r="R224" s="263"/>
      <c r="S224" s="206"/>
      <c r="T224" s="199"/>
      <c r="U224" s="199"/>
      <c r="V224" s="199"/>
      <c r="W224" s="199"/>
      <c r="X224" s="199"/>
      <c r="Y224" s="199"/>
      <c r="Z224" s="199"/>
      <c r="AA224" s="199"/>
      <c r="AB224" s="199"/>
      <c r="AC224" s="199"/>
      <c r="AD224" s="199"/>
      <c r="AE224" s="199"/>
      <c r="AF224" s="199"/>
      <c r="AG224" s="199"/>
      <c r="AH224" s="199"/>
      <c r="AI224" s="199"/>
      <c r="AJ224" s="199"/>
      <c r="AK224" s="199"/>
      <c r="AL224" s="199"/>
      <c r="AM224" s="199"/>
      <c r="AN224" s="199"/>
      <c r="AO224" s="199"/>
      <c r="AP224" s="199"/>
    </row>
    <row r="225" spans="18:42">
      <c r="R225" s="263"/>
      <c r="S225" s="206"/>
      <c r="T225" s="199"/>
      <c r="U225" s="199"/>
      <c r="V225" s="199"/>
      <c r="W225" s="199"/>
      <c r="X225" s="199"/>
      <c r="Y225" s="199"/>
      <c r="Z225" s="199"/>
      <c r="AA225" s="199"/>
      <c r="AB225" s="199"/>
      <c r="AC225" s="199"/>
      <c r="AD225" s="199"/>
      <c r="AE225" s="199"/>
      <c r="AF225" s="199"/>
      <c r="AG225" s="199"/>
      <c r="AH225" s="199"/>
      <c r="AI225" s="199"/>
      <c r="AJ225" s="199"/>
      <c r="AK225" s="199"/>
      <c r="AL225" s="199"/>
      <c r="AM225" s="199"/>
      <c r="AN225" s="199"/>
      <c r="AO225" s="199"/>
      <c r="AP225" s="199"/>
    </row>
    <row r="226" spans="18:42">
      <c r="R226" s="263"/>
      <c r="S226" s="206"/>
      <c r="T226" s="199"/>
      <c r="U226" s="199"/>
      <c r="V226" s="199"/>
      <c r="W226" s="199"/>
      <c r="X226" s="199"/>
      <c r="Y226" s="199"/>
      <c r="Z226" s="199"/>
      <c r="AA226" s="199"/>
      <c r="AB226" s="199"/>
      <c r="AC226" s="199"/>
      <c r="AD226" s="199"/>
      <c r="AE226" s="199"/>
      <c r="AF226" s="199"/>
      <c r="AG226" s="199"/>
      <c r="AH226" s="199"/>
      <c r="AI226" s="199"/>
      <c r="AJ226" s="199"/>
      <c r="AK226" s="199"/>
      <c r="AL226" s="199"/>
      <c r="AM226" s="199"/>
      <c r="AN226" s="199"/>
      <c r="AO226" s="199"/>
      <c r="AP226" s="199"/>
    </row>
    <row r="227" spans="18:42">
      <c r="R227" s="263"/>
      <c r="S227" s="206"/>
      <c r="T227" s="199"/>
      <c r="U227" s="199"/>
      <c r="V227" s="199"/>
      <c r="W227" s="199"/>
      <c r="X227" s="199"/>
      <c r="Y227" s="199"/>
      <c r="Z227" s="199"/>
      <c r="AA227" s="199"/>
      <c r="AB227" s="199"/>
      <c r="AC227" s="199"/>
      <c r="AD227" s="199"/>
      <c r="AE227" s="199"/>
      <c r="AF227" s="199"/>
      <c r="AG227" s="199"/>
      <c r="AH227" s="199"/>
      <c r="AI227" s="199"/>
      <c r="AJ227" s="199"/>
      <c r="AK227" s="199"/>
      <c r="AL227" s="199"/>
      <c r="AM227" s="199"/>
      <c r="AN227" s="199"/>
      <c r="AO227" s="199"/>
      <c r="AP227" s="199"/>
    </row>
    <row r="228" spans="18:42">
      <c r="R228" s="263"/>
      <c r="S228" s="206"/>
      <c r="T228" s="199"/>
      <c r="U228" s="199"/>
      <c r="V228" s="199"/>
      <c r="W228" s="199"/>
      <c r="X228" s="199"/>
      <c r="Y228" s="199"/>
      <c r="Z228" s="199"/>
      <c r="AA228" s="199"/>
      <c r="AB228" s="199"/>
      <c r="AC228" s="199"/>
      <c r="AD228" s="199"/>
      <c r="AE228" s="199"/>
      <c r="AF228" s="199"/>
      <c r="AG228" s="199"/>
      <c r="AH228" s="199"/>
      <c r="AI228" s="199"/>
      <c r="AJ228" s="199"/>
      <c r="AK228" s="199"/>
      <c r="AL228" s="199"/>
      <c r="AM228" s="199"/>
      <c r="AN228" s="199"/>
      <c r="AO228" s="199"/>
      <c r="AP228" s="199"/>
    </row>
    <row r="229" spans="18:42">
      <c r="R229" s="263"/>
      <c r="S229" s="206"/>
      <c r="T229" s="199"/>
      <c r="U229" s="199"/>
      <c r="V229" s="199"/>
      <c r="W229" s="199"/>
      <c r="X229" s="199"/>
      <c r="Y229" s="199"/>
      <c r="Z229" s="199"/>
      <c r="AA229" s="199"/>
      <c r="AB229" s="199"/>
      <c r="AC229" s="199"/>
      <c r="AD229" s="199"/>
      <c r="AE229" s="199"/>
      <c r="AF229" s="199"/>
      <c r="AG229" s="199"/>
      <c r="AH229" s="199"/>
      <c r="AI229" s="199"/>
      <c r="AJ229" s="199"/>
      <c r="AK229" s="199"/>
      <c r="AL229" s="199"/>
      <c r="AM229" s="199"/>
      <c r="AN229" s="199"/>
      <c r="AO229" s="199"/>
      <c r="AP229" s="199"/>
    </row>
    <row r="230" spans="18:42">
      <c r="R230" s="263"/>
      <c r="S230" s="206"/>
      <c r="T230" s="199"/>
      <c r="U230" s="199"/>
      <c r="V230" s="199"/>
      <c r="W230" s="199"/>
      <c r="X230" s="199"/>
      <c r="Y230" s="199"/>
      <c r="Z230" s="199"/>
      <c r="AA230" s="199"/>
      <c r="AB230" s="199"/>
      <c r="AC230" s="199"/>
      <c r="AD230" s="199"/>
      <c r="AE230" s="199"/>
      <c r="AF230" s="199"/>
      <c r="AG230" s="199"/>
      <c r="AH230" s="199"/>
      <c r="AI230" s="199"/>
      <c r="AJ230" s="199"/>
      <c r="AK230" s="199"/>
      <c r="AL230" s="199"/>
      <c r="AM230" s="199"/>
      <c r="AN230" s="199"/>
      <c r="AO230" s="199"/>
      <c r="AP230" s="199"/>
    </row>
    <row r="231" spans="18:42">
      <c r="R231" s="263"/>
      <c r="S231" s="206"/>
      <c r="T231" s="199"/>
      <c r="U231" s="199"/>
      <c r="V231" s="199"/>
      <c r="W231" s="199"/>
      <c r="X231" s="199"/>
      <c r="Y231" s="199"/>
      <c r="Z231" s="199"/>
      <c r="AA231" s="199"/>
      <c r="AB231" s="199"/>
      <c r="AC231" s="199"/>
      <c r="AD231" s="199"/>
      <c r="AE231" s="199"/>
      <c r="AF231" s="199"/>
      <c r="AG231" s="199"/>
      <c r="AH231" s="199"/>
      <c r="AI231" s="199"/>
      <c r="AJ231" s="199"/>
      <c r="AK231" s="199"/>
      <c r="AL231" s="199"/>
      <c r="AM231" s="199"/>
      <c r="AN231" s="199"/>
      <c r="AO231" s="199"/>
      <c r="AP231" s="199"/>
    </row>
    <row r="232" spans="18:42">
      <c r="R232" s="263"/>
      <c r="S232" s="206"/>
      <c r="T232" s="199"/>
      <c r="U232" s="199"/>
      <c r="V232" s="199"/>
      <c r="W232" s="199"/>
      <c r="X232" s="199"/>
      <c r="Y232" s="199"/>
      <c r="Z232" s="199"/>
      <c r="AA232" s="199"/>
      <c r="AB232" s="199"/>
      <c r="AC232" s="199"/>
      <c r="AD232" s="199"/>
      <c r="AE232" s="199"/>
      <c r="AF232" s="199"/>
      <c r="AG232" s="199"/>
      <c r="AH232" s="199"/>
      <c r="AI232" s="199"/>
      <c r="AJ232" s="199"/>
      <c r="AK232" s="199"/>
      <c r="AL232" s="199"/>
      <c r="AM232" s="199"/>
      <c r="AN232" s="199"/>
      <c r="AO232" s="199"/>
      <c r="AP232" s="199"/>
    </row>
    <row r="233" spans="18:42">
      <c r="R233" s="263"/>
      <c r="S233" s="206"/>
      <c r="T233" s="199"/>
      <c r="U233" s="199"/>
      <c r="V233" s="199"/>
      <c r="W233" s="199"/>
      <c r="X233" s="199"/>
      <c r="Y233" s="199"/>
      <c r="Z233" s="199"/>
      <c r="AA233" s="199"/>
      <c r="AB233" s="199"/>
      <c r="AC233" s="199"/>
      <c r="AD233" s="199"/>
      <c r="AE233" s="199"/>
      <c r="AF233" s="199"/>
      <c r="AG233" s="199"/>
      <c r="AH233" s="199"/>
      <c r="AI233" s="199"/>
      <c r="AJ233" s="199"/>
      <c r="AK233" s="199"/>
      <c r="AL233" s="199"/>
      <c r="AM233" s="199"/>
      <c r="AN233" s="199"/>
      <c r="AO233" s="199"/>
      <c r="AP233" s="199"/>
    </row>
    <row r="234" spans="18:42">
      <c r="R234" s="263"/>
      <c r="S234" s="206"/>
      <c r="T234" s="199"/>
      <c r="U234" s="199"/>
      <c r="V234" s="199"/>
      <c r="W234" s="199"/>
      <c r="X234" s="199"/>
      <c r="Y234" s="199"/>
      <c r="Z234" s="199"/>
      <c r="AA234" s="199"/>
      <c r="AB234" s="199"/>
      <c r="AC234" s="199"/>
      <c r="AD234" s="199"/>
      <c r="AE234" s="199"/>
      <c r="AF234" s="199"/>
      <c r="AG234" s="199"/>
      <c r="AH234" s="199"/>
      <c r="AI234" s="199"/>
      <c r="AJ234" s="199"/>
      <c r="AK234" s="199"/>
      <c r="AL234" s="199"/>
      <c r="AM234" s="199"/>
      <c r="AN234" s="199"/>
      <c r="AO234" s="199"/>
      <c r="AP234" s="199"/>
    </row>
    <row r="235" spans="18:42">
      <c r="R235" s="263"/>
      <c r="S235" s="206"/>
      <c r="T235" s="199"/>
      <c r="U235" s="199"/>
      <c r="V235" s="199"/>
      <c r="W235" s="199"/>
      <c r="X235" s="199"/>
      <c r="Y235" s="199"/>
      <c r="Z235" s="199"/>
      <c r="AA235" s="199"/>
      <c r="AB235" s="199"/>
      <c r="AC235" s="199"/>
      <c r="AD235" s="199"/>
      <c r="AE235" s="199"/>
      <c r="AF235" s="199"/>
      <c r="AG235" s="199"/>
      <c r="AH235" s="199"/>
      <c r="AI235" s="199"/>
      <c r="AJ235" s="199"/>
      <c r="AK235" s="199"/>
      <c r="AL235" s="199"/>
      <c r="AM235" s="199"/>
      <c r="AN235" s="199"/>
      <c r="AO235" s="199"/>
      <c r="AP235" s="199"/>
    </row>
    <row r="236" spans="18:42">
      <c r="R236" s="263"/>
      <c r="S236" s="206"/>
      <c r="T236" s="199"/>
      <c r="U236" s="199"/>
      <c r="V236" s="199"/>
      <c r="W236" s="199"/>
      <c r="X236" s="199"/>
      <c r="Y236" s="199"/>
      <c r="Z236" s="199"/>
      <c r="AA236" s="199"/>
      <c r="AB236" s="199"/>
      <c r="AC236" s="199"/>
      <c r="AD236" s="199"/>
      <c r="AE236" s="199"/>
      <c r="AF236" s="199"/>
      <c r="AG236" s="199"/>
      <c r="AH236" s="199"/>
      <c r="AI236" s="199"/>
      <c r="AJ236" s="199"/>
      <c r="AK236" s="199"/>
      <c r="AL236" s="199"/>
      <c r="AM236" s="199"/>
      <c r="AN236" s="199"/>
      <c r="AO236" s="199"/>
      <c r="AP236" s="199"/>
    </row>
    <row r="237" spans="18:42">
      <c r="R237" s="263"/>
      <c r="S237" s="206"/>
      <c r="T237" s="199"/>
      <c r="U237" s="199"/>
      <c r="V237" s="199"/>
      <c r="W237" s="199"/>
      <c r="X237" s="199"/>
      <c r="Y237" s="199"/>
      <c r="Z237" s="199"/>
      <c r="AA237" s="199"/>
      <c r="AB237" s="199"/>
      <c r="AC237" s="199"/>
      <c r="AD237" s="199"/>
      <c r="AE237" s="199"/>
      <c r="AF237" s="199"/>
      <c r="AG237" s="199"/>
      <c r="AH237" s="199"/>
      <c r="AI237" s="199"/>
      <c r="AJ237" s="199"/>
      <c r="AK237" s="199"/>
      <c r="AL237" s="199"/>
      <c r="AM237" s="199"/>
      <c r="AN237" s="199"/>
      <c r="AO237" s="199"/>
      <c r="AP237" s="199"/>
    </row>
    <row r="238" spans="18:42">
      <c r="R238" s="263"/>
      <c r="S238" s="206"/>
      <c r="T238" s="199"/>
      <c r="U238" s="199"/>
      <c r="V238" s="199"/>
      <c r="W238" s="199"/>
      <c r="X238" s="199"/>
      <c r="Y238" s="199"/>
      <c r="Z238" s="199"/>
      <c r="AA238" s="199"/>
      <c r="AB238" s="199"/>
      <c r="AC238" s="199"/>
      <c r="AD238" s="199"/>
      <c r="AE238" s="199"/>
      <c r="AF238" s="199"/>
      <c r="AG238" s="199"/>
      <c r="AH238" s="199"/>
      <c r="AI238" s="199"/>
      <c r="AJ238" s="199"/>
      <c r="AK238" s="199"/>
      <c r="AL238" s="199"/>
      <c r="AM238" s="199"/>
      <c r="AN238" s="199"/>
      <c r="AO238" s="199"/>
      <c r="AP238" s="199"/>
    </row>
    <row r="239" spans="18:42">
      <c r="R239" s="263"/>
      <c r="S239" s="206"/>
      <c r="T239" s="199"/>
      <c r="U239" s="199"/>
      <c r="V239" s="199"/>
      <c r="W239" s="199"/>
      <c r="X239" s="199"/>
      <c r="Y239" s="199"/>
      <c r="Z239" s="199"/>
      <c r="AA239" s="199"/>
      <c r="AB239" s="199"/>
      <c r="AC239" s="199"/>
      <c r="AD239" s="199"/>
      <c r="AE239" s="199"/>
      <c r="AF239" s="199"/>
      <c r="AG239" s="199"/>
      <c r="AH239" s="199"/>
      <c r="AI239" s="199"/>
      <c r="AJ239" s="199"/>
      <c r="AK239" s="199"/>
      <c r="AL239" s="199"/>
      <c r="AM239" s="199"/>
      <c r="AN239" s="199"/>
      <c r="AO239" s="199"/>
      <c r="AP239" s="199"/>
    </row>
    <row r="240" spans="18:42">
      <c r="R240" s="263"/>
      <c r="S240" s="206"/>
      <c r="T240" s="199"/>
      <c r="U240" s="199"/>
      <c r="V240" s="199"/>
      <c r="W240" s="199"/>
      <c r="X240" s="199"/>
      <c r="Y240" s="199"/>
      <c r="Z240" s="199"/>
      <c r="AA240" s="199"/>
      <c r="AB240" s="199"/>
      <c r="AC240" s="199"/>
      <c r="AD240" s="199"/>
      <c r="AE240" s="199"/>
      <c r="AF240" s="199"/>
      <c r="AG240" s="199"/>
      <c r="AH240" s="199"/>
      <c r="AI240" s="199"/>
      <c r="AJ240" s="199"/>
      <c r="AK240" s="199"/>
      <c r="AL240" s="199"/>
      <c r="AM240" s="199"/>
      <c r="AN240" s="199"/>
      <c r="AO240" s="199"/>
      <c r="AP240" s="199"/>
    </row>
    <row r="241" spans="18:42">
      <c r="R241" s="263"/>
      <c r="S241" s="206"/>
      <c r="T241" s="199"/>
      <c r="U241" s="199"/>
      <c r="V241" s="199"/>
      <c r="W241" s="199"/>
      <c r="X241" s="199"/>
      <c r="Y241" s="199"/>
      <c r="Z241" s="199"/>
      <c r="AA241" s="199"/>
      <c r="AB241" s="199"/>
      <c r="AC241" s="199"/>
      <c r="AD241" s="199"/>
      <c r="AE241" s="199"/>
      <c r="AF241" s="199"/>
      <c r="AG241" s="199"/>
      <c r="AH241" s="199"/>
      <c r="AI241" s="199"/>
      <c r="AJ241" s="199"/>
      <c r="AK241" s="199"/>
      <c r="AL241" s="199"/>
      <c r="AM241" s="199"/>
      <c r="AN241" s="199"/>
      <c r="AO241" s="199"/>
      <c r="AP241" s="199"/>
    </row>
    <row r="242" spans="18:42">
      <c r="R242" s="263"/>
      <c r="S242" s="206"/>
      <c r="T242" s="199"/>
      <c r="U242" s="199"/>
      <c r="V242" s="199"/>
      <c r="W242" s="199"/>
      <c r="X242" s="199"/>
      <c r="Y242" s="199"/>
      <c r="Z242" s="199"/>
      <c r="AA242" s="199"/>
      <c r="AB242" s="199"/>
      <c r="AC242" s="199"/>
      <c r="AD242" s="199"/>
      <c r="AE242" s="199"/>
      <c r="AF242" s="199"/>
      <c r="AG242" s="199"/>
      <c r="AH242" s="199"/>
      <c r="AI242" s="199"/>
      <c r="AJ242" s="199"/>
      <c r="AK242" s="199"/>
      <c r="AL242" s="199"/>
      <c r="AM242" s="199"/>
      <c r="AN242" s="199"/>
      <c r="AO242" s="199"/>
      <c r="AP242" s="199"/>
    </row>
    <row r="243" spans="18:42">
      <c r="R243" s="263"/>
      <c r="S243" s="206"/>
      <c r="T243" s="199"/>
      <c r="U243" s="199"/>
      <c r="V243" s="199"/>
      <c r="W243" s="199"/>
      <c r="X243" s="199"/>
      <c r="Y243" s="199"/>
      <c r="Z243" s="199"/>
      <c r="AA243" s="199"/>
      <c r="AB243" s="199"/>
      <c r="AC243" s="199"/>
      <c r="AD243" s="199"/>
      <c r="AE243" s="199"/>
      <c r="AF243" s="199"/>
      <c r="AG243" s="199"/>
      <c r="AH243" s="199"/>
      <c r="AI243" s="199"/>
      <c r="AJ243" s="199"/>
      <c r="AK243" s="199"/>
      <c r="AL243" s="199"/>
      <c r="AM243" s="199"/>
      <c r="AN243" s="199"/>
      <c r="AO243" s="199"/>
      <c r="AP243" s="199"/>
    </row>
    <row r="244" spans="18:42">
      <c r="R244" s="263"/>
      <c r="S244" s="206"/>
      <c r="T244" s="199"/>
      <c r="U244" s="199"/>
      <c r="V244" s="199"/>
      <c r="W244" s="199"/>
      <c r="X244" s="199"/>
      <c r="Y244" s="199"/>
      <c r="Z244" s="199"/>
      <c r="AA244" s="199"/>
      <c r="AB244" s="199"/>
      <c r="AC244" s="199"/>
      <c r="AD244" s="199"/>
      <c r="AE244" s="199"/>
      <c r="AF244" s="199"/>
      <c r="AG244" s="199"/>
      <c r="AH244" s="199"/>
      <c r="AI244" s="199"/>
      <c r="AJ244" s="199"/>
      <c r="AK244" s="199"/>
      <c r="AL244" s="199"/>
      <c r="AM244" s="199"/>
      <c r="AN244" s="199"/>
      <c r="AO244" s="199"/>
      <c r="AP244" s="199"/>
    </row>
    <row r="245" spans="18:42">
      <c r="R245" s="263"/>
      <c r="S245" s="206"/>
      <c r="T245" s="199"/>
      <c r="U245" s="199"/>
      <c r="V245" s="199"/>
      <c r="W245" s="199"/>
      <c r="X245" s="199"/>
      <c r="Y245" s="199"/>
      <c r="Z245" s="199"/>
      <c r="AA245" s="199"/>
      <c r="AB245" s="199"/>
      <c r="AC245" s="199"/>
      <c r="AD245" s="199"/>
      <c r="AE245" s="199"/>
      <c r="AF245" s="199"/>
      <c r="AG245" s="199"/>
      <c r="AH245" s="199"/>
      <c r="AI245" s="199"/>
      <c r="AJ245" s="199"/>
      <c r="AK245" s="199"/>
      <c r="AL245" s="199"/>
      <c r="AM245" s="199"/>
      <c r="AN245" s="199"/>
      <c r="AO245" s="199"/>
      <c r="AP245" s="199"/>
    </row>
    <row r="246" spans="18:42">
      <c r="R246" s="263"/>
      <c r="S246" s="206"/>
      <c r="T246" s="199"/>
      <c r="U246" s="199"/>
      <c r="V246" s="199"/>
      <c r="W246" s="199"/>
      <c r="X246" s="199"/>
      <c r="Y246" s="199"/>
      <c r="Z246" s="199"/>
      <c r="AA246" s="199"/>
      <c r="AB246" s="199"/>
      <c r="AC246" s="199"/>
      <c r="AD246" s="199"/>
      <c r="AE246" s="199"/>
      <c r="AF246" s="199"/>
      <c r="AG246" s="199"/>
      <c r="AH246" s="199"/>
      <c r="AI246" s="199"/>
      <c r="AJ246" s="199"/>
      <c r="AK246" s="199"/>
      <c r="AL246" s="199"/>
      <c r="AM246" s="199"/>
      <c r="AN246" s="199"/>
      <c r="AO246" s="199"/>
      <c r="AP246" s="199"/>
    </row>
    <row r="247" spans="18:42">
      <c r="R247" s="263"/>
      <c r="S247" s="206"/>
      <c r="T247" s="199"/>
      <c r="U247" s="199"/>
      <c r="V247" s="199"/>
      <c r="W247" s="199"/>
      <c r="X247" s="199"/>
      <c r="Y247" s="199"/>
      <c r="Z247" s="199"/>
      <c r="AA247" s="199"/>
      <c r="AB247" s="199"/>
      <c r="AC247" s="199"/>
      <c r="AD247" s="199"/>
      <c r="AE247" s="199"/>
      <c r="AF247" s="199"/>
      <c r="AG247" s="199"/>
      <c r="AH247" s="199"/>
      <c r="AI247" s="199"/>
      <c r="AJ247" s="199"/>
      <c r="AK247" s="199"/>
      <c r="AL247" s="199"/>
      <c r="AM247" s="199"/>
      <c r="AN247" s="199"/>
      <c r="AO247" s="199"/>
      <c r="AP247" s="199"/>
    </row>
    <row r="248" spans="18:42">
      <c r="R248" s="263"/>
      <c r="S248" s="206"/>
      <c r="T248" s="199"/>
      <c r="U248" s="199"/>
      <c r="V248" s="199"/>
      <c r="W248" s="199"/>
      <c r="X248" s="199"/>
      <c r="Y248" s="199"/>
      <c r="Z248" s="199"/>
      <c r="AA248" s="199"/>
      <c r="AB248" s="199"/>
      <c r="AC248" s="199"/>
      <c r="AD248" s="199"/>
      <c r="AE248" s="199"/>
      <c r="AF248" s="199"/>
      <c r="AG248" s="199"/>
      <c r="AH248" s="199"/>
      <c r="AI248" s="199"/>
      <c r="AJ248" s="199"/>
      <c r="AK248" s="199"/>
      <c r="AL248" s="199"/>
      <c r="AM248" s="199"/>
      <c r="AN248" s="199"/>
      <c r="AO248" s="199"/>
      <c r="AP248" s="199"/>
    </row>
    <row r="249" spans="18:42">
      <c r="R249" s="263"/>
      <c r="S249" s="206"/>
      <c r="T249" s="199"/>
      <c r="U249" s="199"/>
      <c r="V249" s="199"/>
      <c r="W249" s="199"/>
      <c r="X249" s="199"/>
      <c r="Y249" s="199"/>
      <c r="Z249" s="199"/>
      <c r="AA249" s="199"/>
      <c r="AB249" s="199"/>
      <c r="AC249" s="199"/>
      <c r="AD249" s="199"/>
      <c r="AE249" s="199"/>
      <c r="AF249" s="199"/>
      <c r="AG249" s="199"/>
      <c r="AH249" s="199"/>
      <c r="AI249" s="199"/>
      <c r="AJ249" s="199"/>
      <c r="AK249" s="199"/>
      <c r="AL249" s="199"/>
      <c r="AM249" s="199"/>
      <c r="AN249" s="199"/>
      <c r="AO249" s="199"/>
      <c r="AP249" s="199"/>
    </row>
    <row r="250" spans="18:42">
      <c r="R250" s="263"/>
      <c r="S250" s="206"/>
      <c r="T250" s="199"/>
      <c r="U250" s="199"/>
      <c r="V250" s="199"/>
      <c r="W250" s="199"/>
      <c r="X250" s="199"/>
      <c r="Y250" s="199"/>
      <c r="Z250" s="199"/>
      <c r="AA250" s="199"/>
      <c r="AB250" s="199"/>
      <c r="AC250" s="199"/>
      <c r="AD250" s="199"/>
      <c r="AE250" s="199"/>
      <c r="AF250" s="199"/>
      <c r="AG250" s="199"/>
      <c r="AH250" s="199"/>
      <c r="AI250" s="199"/>
      <c r="AJ250" s="199"/>
      <c r="AK250" s="199"/>
      <c r="AL250" s="199"/>
      <c r="AM250" s="199"/>
      <c r="AN250" s="199"/>
      <c r="AO250" s="199"/>
      <c r="AP250" s="199"/>
    </row>
    <row r="251" spans="18:42">
      <c r="R251" s="263"/>
      <c r="S251" s="206"/>
      <c r="T251" s="199"/>
      <c r="U251" s="199"/>
      <c r="V251" s="199"/>
      <c r="W251" s="199"/>
      <c r="X251" s="199"/>
      <c r="Y251" s="199"/>
      <c r="Z251" s="199"/>
      <c r="AA251" s="199"/>
      <c r="AB251" s="199"/>
      <c r="AC251" s="199"/>
      <c r="AD251" s="199"/>
      <c r="AE251" s="199"/>
      <c r="AF251" s="199"/>
      <c r="AG251" s="199"/>
      <c r="AH251" s="199"/>
      <c r="AI251" s="199"/>
      <c r="AJ251" s="199"/>
      <c r="AK251" s="199"/>
      <c r="AL251" s="199"/>
      <c r="AM251" s="199"/>
      <c r="AN251" s="199"/>
      <c r="AO251" s="199"/>
      <c r="AP251" s="199"/>
    </row>
    <row r="252" spans="18:42">
      <c r="R252" s="263"/>
      <c r="S252" s="206"/>
      <c r="T252" s="199"/>
      <c r="U252" s="199"/>
      <c r="V252" s="199"/>
      <c r="W252" s="199"/>
      <c r="X252" s="199"/>
      <c r="Y252" s="199"/>
      <c r="Z252" s="199"/>
      <c r="AA252" s="199"/>
      <c r="AB252" s="199"/>
      <c r="AC252" s="199"/>
      <c r="AD252" s="199"/>
      <c r="AE252" s="199"/>
      <c r="AF252" s="199"/>
      <c r="AG252" s="199"/>
      <c r="AH252" s="199"/>
      <c r="AI252" s="199"/>
      <c r="AJ252" s="199"/>
      <c r="AK252" s="199"/>
      <c r="AL252" s="199"/>
      <c r="AM252" s="199"/>
      <c r="AN252" s="199"/>
      <c r="AO252" s="199"/>
      <c r="AP252" s="199"/>
    </row>
    <row r="253" spans="18:42">
      <c r="R253" s="263"/>
      <c r="S253" s="206"/>
      <c r="T253" s="199"/>
      <c r="U253" s="199"/>
      <c r="V253" s="199"/>
      <c r="W253" s="199"/>
      <c r="X253" s="199"/>
      <c r="Y253" s="199"/>
      <c r="Z253" s="199"/>
      <c r="AA253" s="199"/>
      <c r="AB253" s="199"/>
      <c r="AC253" s="199"/>
      <c r="AD253" s="199"/>
      <c r="AE253" s="199"/>
      <c r="AF253" s="199"/>
      <c r="AG253" s="199"/>
      <c r="AH253" s="199"/>
      <c r="AI253" s="199"/>
      <c r="AJ253" s="199"/>
      <c r="AK253" s="199"/>
      <c r="AL253" s="199"/>
      <c r="AM253" s="199"/>
      <c r="AN253" s="199"/>
      <c r="AO253" s="199"/>
      <c r="AP253" s="199"/>
    </row>
    <row r="254" spans="18:42">
      <c r="R254" s="263"/>
      <c r="S254" s="206"/>
      <c r="T254" s="199"/>
      <c r="U254" s="199"/>
      <c r="V254" s="199"/>
      <c r="W254" s="199"/>
      <c r="X254" s="199"/>
      <c r="Y254" s="199"/>
      <c r="Z254" s="199"/>
      <c r="AA254" s="199"/>
      <c r="AB254" s="199"/>
      <c r="AC254" s="199"/>
      <c r="AD254" s="199"/>
      <c r="AE254" s="199"/>
      <c r="AF254" s="199"/>
      <c r="AG254" s="199"/>
      <c r="AH254" s="199"/>
      <c r="AI254" s="199"/>
      <c r="AJ254" s="199"/>
      <c r="AK254" s="199"/>
      <c r="AL254" s="199"/>
      <c r="AM254" s="199"/>
      <c r="AN254" s="199"/>
      <c r="AO254" s="199"/>
      <c r="AP254" s="199"/>
    </row>
    <row r="255" spans="18:42">
      <c r="R255" s="263"/>
      <c r="S255" s="206"/>
      <c r="T255" s="199"/>
      <c r="U255" s="199"/>
      <c r="V255" s="199"/>
      <c r="W255" s="199"/>
      <c r="X255" s="199"/>
      <c r="Y255" s="199"/>
      <c r="Z255" s="199"/>
      <c r="AA255" s="199"/>
      <c r="AB255" s="199"/>
      <c r="AC255" s="199"/>
      <c r="AD255" s="199"/>
      <c r="AE255" s="199"/>
      <c r="AF255" s="199"/>
      <c r="AG255" s="199"/>
      <c r="AH255" s="199"/>
      <c r="AI255" s="199"/>
      <c r="AJ255" s="199"/>
      <c r="AK255" s="199"/>
      <c r="AL255" s="199"/>
      <c r="AM255" s="199"/>
      <c r="AN255" s="199"/>
      <c r="AO255" s="199"/>
      <c r="AP255" s="199"/>
    </row>
    <row r="256" spans="18:42">
      <c r="R256" s="263"/>
      <c r="S256" s="206"/>
      <c r="T256" s="199"/>
      <c r="U256" s="199"/>
      <c r="V256" s="199"/>
      <c r="W256" s="199"/>
      <c r="X256" s="199"/>
      <c r="Y256" s="199"/>
      <c r="Z256" s="199"/>
      <c r="AA256" s="199"/>
      <c r="AB256" s="199"/>
      <c r="AC256" s="199"/>
      <c r="AD256" s="199"/>
      <c r="AE256" s="199"/>
      <c r="AF256" s="199"/>
      <c r="AG256" s="199"/>
      <c r="AH256" s="199"/>
      <c r="AI256" s="199"/>
      <c r="AJ256" s="199"/>
      <c r="AK256" s="199"/>
      <c r="AL256" s="199"/>
      <c r="AM256" s="199"/>
      <c r="AN256" s="199"/>
      <c r="AO256" s="199"/>
      <c r="AP256" s="199"/>
    </row>
    <row r="257" spans="18:42">
      <c r="R257" s="263"/>
      <c r="S257" s="206"/>
      <c r="T257" s="199"/>
      <c r="U257" s="199"/>
      <c r="V257" s="199"/>
      <c r="W257" s="199"/>
      <c r="X257" s="199"/>
      <c r="Y257" s="199"/>
      <c r="Z257" s="199"/>
      <c r="AA257" s="199"/>
      <c r="AB257" s="199"/>
      <c r="AC257" s="199"/>
      <c r="AD257" s="199"/>
      <c r="AE257" s="199"/>
      <c r="AF257" s="199"/>
      <c r="AG257" s="199"/>
      <c r="AH257" s="199"/>
      <c r="AI257" s="199"/>
      <c r="AJ257" s="199"/>
      <c r="AK257" s="199"/>
      <c r="AL257" s="199"/>
      <c r="AM257" s="199"/>
      <c r="AN257" s="199"/>
      <c r="AO257" s="199"/>
      <c r="AP257" s="199"/>
    </row>
    <row r="258" spans="18:42">
      <c r="R258" s="263"/>
      <c r="S258" s="206"/>
      <c r="T258" s="199"/>
      <c r="U258" s="199"/>
      <c r="V258" s="199"/>
      <c r="W258" s="199"/>
      <c r="X258" s="199"/>
      <c r="Y258" s="199"/>
      <c r="Z258" s="199"/>
      <c r="AA258" s="199"/>
      <c r="AB258" s="199"/>
      <c r="AC258" s="199"/>
      <c r="AD258" s="199"/>
      <c r="AE258" s="199"/>
      <c r="AF258" s="199"/>
      <c r="AG258" s="199"/>
      <c r="AH258" s="199"/>
      <c r="AI258" s="199"/>
      <c r="AJ258" s="199"/>
      <c r="AK258" s="199"/>
      <c r="AL258" s="199"/>
      <c r="AM258" s="199"/>
      <c r="AN258" s="199"/>
      <c r="AO258" s="199"/>
      <c r="AP258" s="199"/>
    </row>
    <row r="259" spans="18:42">
      <c r="R259" s="263"/>
      <c r="S259" s="206"/>
      <c r="T259" s="199"/>
      <c r="U259" s="199"/>
      <c r="V259" s="199"/>
      <c r="W259" s="199"/>
      <c r="X259" s="199"/>
      <c r="Y259" s="199"/>
      <c r="Z259" s="199"/>
      <c r="AA259" s="199"/>
      <c r="AB259" s="199"/>
      <c r="AC259" s="199"/>
      <c r="AD259" s="199"/>
      <c r="AE259" s="199"/>
      <c r="AF259" s="199"/>
      <c r="AG259" s="199"/>
      <c r="AH259" s="199"/>
      <c r="AI259" s="199"/>
      <c r="AJ259" s="199"/>
      <c r="AK259" s="199"/>
      <c r="AL259" s="199"/>
      <c r="AM259" s="199"/>
      <c r="AN259" s="199"/>
      <c r="AO259" s="199"/>
      <c r="AP259" s="199"/>
    </row>
    <row r="260" spans="18:42">
      <c r="R260" s="263"/>
      <c r="S260" s="206"/>
      <c r="T260" s="199"/>
      <c r="U260" s="199"/>
      <c r="V260" s="199"/>
      <c r="W260" s="199"/>
      <c r="X260" s="199"/>
      <c r="Y260" s="199"/>
      <c r="Z260" s="199"/>
      <c r="AA260" s="199"/>
      <c r="AB260" s="199"/>
      <c r="AC260" s="199"/>
      <c r="AD260" s="199"/>
      <c r="AE260" s="199"/>
      <c r="AF260" s="199"/>
      <c r="AG260" s="199"/>
      <c r="AH260" s="199"/>
      <c r="AI260" s="199"/>
      <c r="AJ260" s="199"/>
      <c r="AK260" s="199"/>
      <c r="AL260" s="199"/>
      <c r="AM260" s="199"/>
      <c r="AN260" s="199"/>
      <c r="AO260" s="199"/>
      <c r="AP260" s="199"/>
    </row>
    <row r="261" spans="18:42">
      <c r="R261" s="263"/>
      <c r="S261" s="206"/>
      <c r="T261" s="199"/>
      <c r="U261" s="199"/>
      <c r="V261" s="199"/>
      <c r="W261" s="199"/>
      <c r="X261" s="199"/>
      <c r="Y261" s="199"/>
      <c r="Z261" s="199"/>
      <c r="AA261" s="199"/>
      <c r="AB261" s="199"/>
      <c r="AC261" s="199"/>
      <c r="AD261" s="199"/>
      <c r="AE261" s="199"/>
      <c r="AF261" s="199"/>
      <c r="AG261" s="199"/>
      <c r="AH261" s="199"/>
      <c r="AI261" s="199"/>
      <c r="AJ261" s="199"/>
      <c r="AK261" s="199"/>
      <c r="AL261" s="199"/>
      <c r="AM261" s="199"/>
      <c r="AN261" s="199"/>
      <c r="AO261" s="199"/>
      <c r="AP261" s="199"/>
    </row>
    <row r="262" spans="18:42">
      <c r="R262" s="263"/>
      <c r="S262" s="206"/>
      <c r="T262" s="199"/>
      <c r="U262" s="199"/>
      <c r="V262" s="199"/>
      <c r="W262" s="199"/>
      <c r="X262" s="199"/>
      <c r="Y262" s="199"/>
      <c r="Z262" s="199"/>
      <c r="AA262" s="199"/>
      <c r="AB262" s="199"/>
      <c r="AC262" s="199"/>
      <c r="AD262" s="199"/>
      <c r="AE262" s="199"/>
      <c r="AF262" s="199"/>
      <c r="AG262" s="199"/>
      <c r="AH262" s="199"/>
      <c r="AI262" s="199"/>
      <c r="AJ262" s="199"/>
      <c r="AK262" s="199"/>
      <c r="AL262" s="199"/>
      <c r="AM262" s="199"/>
      <c r="AN262" s="199"/>
      <c r="AO262" s="199"/>
      <c r="AP262" s="199"/>
    </row>
    <row r="263" spans="18:42">
      <c r="R263" s="263"/>
      <c r="S263" s="206"/>
      <c r="T263" s="199"/>
      <c r="U263" s="199"/>
      <c r="V263" s="199"/>
      <c r="W263" s="199"/>
      <c r="X263" s="199"/>
      <c r="Y263" s="199"/>
      <c r="Z263" s="199"/>
      <c r="AA263" s="199"/>
      <c r="AB263" s="199"/>
      <c r="AC263" s="199"/>
      <c r="AD263" s="199"/>
      <c r="AE263" s="199"/>
      <c r="AF263" s="199"/>
      <c r="AG263" s="199"/>
      <c r="AH263" s="199"/>
      <c r="AI263" s="199"/>
      <c r="AJ263" s="199"/>
      <c r="AK263" s="199"/>
      <c r="AL263" s="199"/>
      <c r="AM263" s="199"/>
      <c r="AN263" s="199"/>
      <c r="AO263" s="199"/>
      <c r="AP263" s="199"/>
    </row>
    <row r="264" spans="18:42">
      <c r="R264" s="263"/>
      <c r="S264" s="206"/>
      <c r="T264" s="199"/>
      <c r="U264" s="199"/>
      <c r="V264" s="199"/>
      <c r="W264" s="199"/>
      <c r="X264" s="199"/>
      <c r="Y264" s="199"/>
      <c r="Z264" s="199"/>
      <c r="AA264" s="199"/>
      <c r="AB264" s="199"/>
      <c r="AC264" s="199"/>
      <c r="AD264" s="199"/>
      <c r="AE264" s="199"/>
      <c r="AF264" s="199"/>
      <c r="AG264" s="199"/>
      <c r="AH264" s="199"/>
      <c r="AI264" s="199"/>
      <c r="AJ264" s="199"/>
      <c r="AK264" s="199"/>
      <c r="AL264" s="199"/>
      <c r="AM264" s="199"/>
      <c r="AN264" s="199"/>
      <c r="AO264" s="199"/>
      <c r="AP264" s="199"/>
    </row>
    <row r="265" spans="18:42">
      <c r="R265" s="263"/>
      <c r="S265" s="206"/>
      <c r="T265" s="199"/>
      <c r="U265" s="199"/>
      <c r="V265" s="199"/>
      <c r="W265" s="199"/>
      <c r="X265" s="199"/>
      <c r="Y265" s="199"/>
      <c r="Z265" s="199"/>
      <c r="AA265" s="199"/>
      <c r="AB265" s="199"/>
      <c r="AC265" s="199"/>
      <c r="AD265" s="199"/>
      <c r="AE265" s="199"/>
      <c r="AF265" s="199"/>
      <c r="AG265" s="199"/>
      <c r="AH265" s="199"/>
      <c r="AI265" s="199"/>
      <c r="AJ265" s="199"/>
      <c r="AK265" s="199"/>
      <c r="AL265" s="199"/>
      <c r="AM265" s="199"/>
      <c r="AN265" s="199"/>
      <c r="AO265" s="199"/>
      <c r="AP265" s="199"/>
    </row>
    <row r="266" spans="18:42">
      <c r="R266" s="263"/>
      <c r="S266" s="206"/>
      <c r="T266" s="199"/>
      <c r="U266" s="199"/>
      <c r="V266" s="199"/>
      <c r="W266" s="199"/>
      <c r="X266" s="199"/>
      <c r="Y266" s="199"/>
      <c r="Z266" s="199"/>
      <c r="AA266" s="199"/>
      <c r="AB266" s="199"/>
      <c r="AC266" s="199"/>
      <c r="AD266" s="199"/>
      <c r="AE266" s="199"/>
      <c r="AF266" s="199"/>
      <c r="AG266" s="199"/>
      <c r="AH266" s="199"/>
      <c r="AI266" s="199"/>
      <c r="AJ266" s="199"/>
      <c r="AK266" s="199"/>
      <c r="AL266" s="199"/>
      <c r="AM266" s="199"/>
      <c r="AN266" s="199"/>
      <c r="AO266" s="199"/>
      <c r="AP266" s="199"/>
    </row>
    <row r="267" spans="18:42">
      <c r="R267" s="263"/>
      <c r="S267" s="206"/>
      <c r="T267" s="199"/>
      <c r="U267" s="199"/>
      <c r="V267" s="199"/>
      <c r="W267" s="199"/>
      <c r="X267" s="199"/>
      <c r="Y267" s="199"/>
      <c r="Z267" s="199"/>
      <c r="AA267" s="199"/>
      <c r="AB267" s="199"/>
      <c r="AC267" s="199"/>
      <c r="AD267" s="199"/>
      <c r="AE267" s="199"/>
      <c r="AF267" s="199"/>
      <c r="AG267" s="199"/>
      <c r="AH267" s="199"/>
      <c r="AI267" s="199"/>
      <c r="AJ267" s="199"/>
      <c r="AK267" s="199"/>
      <c r="AL267" s="199"/>
      <c r="AM267" s="199"/>
      <c r="AN267" s="199"/>
      <c r="AO267" s="199"/>
      <c r="AP267" s="199"/>
    </row>
    <row r="268" spans="18:42">
      <c r="R268" s="263"/>
      <c r="S268" s="206"/>
      <c r="T268" s="199"/>
      <c r="U268" s="199"/>
      <c r="V268" s="199"/>
      <c r="W268" s="199"/>
      <c r="X268" s="199"/>
      <c r="Y268" s="199"/>
      <c r="Z268" s="199"/>
      <c r="AA268" s="199"/>
      <c r="AB268" s="199"/>
      <c r="AC268" s="199"/>
      <c r="AD268" s="199"/>
      <c r="AE268" s="199"/>
      <c r="AF268" s="199"/>
      <c r="AG268" s="199"/>
      <c r="AH268" s="199"/>
      <c r="AI268" s="199"/>
      <c r="AJ268" s="199"/>
      <c r="AK268" s="199"/>
      <c r="AL268" s="199"/>
      <c r="AM268" s="199"/>
      <c r="AN268" s="199"/>
      <c r="AO268" s="199"/>
      <c r="AP268" s="199"/>
    </row>
    <row r="269" spans="18:42">
      <c r="R269" s="263"/>
      <c r="S269" s="206"/>
      <c r="T269" s="199"/>
      <c r="U269" s="199"/>
      <c r="V269" s="199"/>
      <c r="W269" s="199"/>
      <c r="X269" s="199"/>
      <c r="Y269" s="199"/>
      <c r="Z269" s="199"/>
      <c r="AA269" s="199"/>
      <c r="AB269" s="199"/>
      <c r="AC269" s="199"/>
      <c r="AD269" s="199"/>
      <c r="AE269" s="199"/>
      <c r="AF269" s="199"/>
      <c r="AG269" s="199"/>
      <c r="AH269" s="199"/>
      <c r="AI269" s="199"/>
      <c r="AJ269" s="199"/>
      <c r="AK269" s="199"/>
      <c r="AL269" s="199"/>
      <c r="AM269" s="199"/>
      <c r="AN269" s="199"/>
      <c r="AO269" s="199"/>
      <c r="AP269" s="199"/>
    </row>
    <row r="270" spans="18:42">
      <c r="R270" s="263"/>
      <c r="S270" s="206"/>
      <c r="T270" s="199"/>
      <c r="U270" s="199"/>
      <c r="V270" s="199"/>
      <c r="W270" s="199"/>
      <c r="X270" s="199"/>
      <c r="Y270" s="199"/>
      <c r="Z270" s="199"/>
      <c r="AA270" s="199"/>
      <c r="AB270" s="199"/>
      <c r="AC270" s="199"/>
      <c r="AD270" s="199"/>
      <c r="AE270" s="199"/>
      <c r="AF270" s="199"/>
      <c r="AG270" s="199"/>
      <c r="AH270" s="199"/>
      <c r="AI270" s="199"/>
      <c r="AJ270" s="199"/>
      <c r="AK270" s="199"/>
      <c r="AL270" s="199"/>
      <c r="AM270" s="199"/>
      <c r="AN270" s="199"/>
      <c r="AO270" s="199"/>
      <c r="AP270" s="199"/>
    </row>
    <row r="271" spans="18:42">
      <c r="R271" s="263"/>
      <c r="S271" s="206"/>
      <c r="T271" s="199"/>
      <c r="U271" s="199"/>
      <c r="V271" s="199"/>
      <c r="W271" s="199"/>
      <c r="X271" s="199"/>
      <c r="Y271" s="199"/>
      <c r="Z271" s="199"/>
      <c r="AA271" s="199"/>
      <c r="AB271" s="199"/>
      <c r="AC271" s="199"/>
      <c r="AD271" s="199"/>
      <c r="AE271" s="199"/>
      <c r="AF271" s="199"/>
      <c r="AG271" s="199"/>
      <c r="AH271" s="199"/>
      <c r="AI271" s="199"/>
      <c r="AJ271" s="199"/>
      <c r="AK271" s="199"/>
      <c r="AL271" s="199"/>
      <c r="AM271" s="199"/>
      <c r="AN271" s="199"/>
      <c r="AO271" s="199"/>
      <c r="AP271" s="199"/>
    </row>
    <row r="272" spans="18:42">
      <c r="R272" s="263"/>
      <c r="S272" s="206"/>
      <c r="T272" s="199"/>
      <c r="U272" s="199"/>
      <c r="V272" s="199"/>
      <c r="W272" s="199"/>
      <c r="X272" s="199"/>
      <c r="Y272" s="199"/>
      <c r="Z272" s="199"/>
      <c r="AA272" s="199"/>
      <c r="AB272" s="199"/>
      <c r="AC272" s="199"/>
      <c r="AD272" s="199"/>
      <c r="AE272" s="199"/>
      <c r="AF272" s="199"/>
      <c r="AG272" s="199"/>
      <c r="AH272" s="199"/>
      <c r="AI272" s="199"/>
      <c r="AJ272" s="199"/>
      <c r="AK272" s="199"/>
      <c r="AL272" s="199"/>
      <c r="AM272" s="199"/>
      <c r="AN272" s="199"/>
      <c r="AO272" s="199"/>
      <c r="AP272" s="199"/>
    </row>
    <row r="273" spans="18:42">
      <c r="R273" s="263"/>
      <c r="S273" s="206"/>
      <c r="T273" s="199"/>
      <c r="U273" s="199"/>
      <c r="V273" s="199"/>
      <c r="W273" s="199"/>
      <c r="X273" s="199"/>
      <c r="Y273" s="199"/>
      <c r="Z273" s="199"/>
      <c r="AA273" s="199"/>
      <c r="AB273" s="199"/>
      <c r="AC273" s="199"/>
      <c r="AD273" s="199"/>
      <c r="AE273" s="199"/>
      <c r="AF273" s="199"/>
      <c r="AG273" s="199"/>
      <c r="AH273" s="199"/>
      <c r="AI273" s="199"/>
      <c r="AJ273" s="199"/>
      <c r="AK273" s="199"/>
      <c r="AL273" s="199"/>
      <c r="AM273" s="199"/>
      <c r="AN273" s="199"/>
      <c r="AO273" s="199"/>
      <c r="AP273" s="199"/>
    </row>
    <row r="274" spans="18:42">
      <c r="R274" s="263"/>
      <c r="S274" s="206"/>
      <c r="T274" s="199"/>
      <c r="U274" s="199"/>
      <c r="V274" s="199"/>
      <c r="W274" s="199"/>
      <c r="X274" s="199"/>
      <c r="Y274" s="199"/>
      <c r="Z274" s="199"/>
      <c r="AA274" s="199"/>
      <c r="AB274" s="199"/>
      <c r="AC274" s="199"/>
      <c r="AD274" s="199"/>
      <c r="AE274" s="199"/>
      <c r="AF274" s="199"/>
      <c r="AG274" s="199"/>
      <c r="AH274" s="199"/>
      <c r="AI274" s="199"/>
      <c r="AJ274" s="199"/>
      <c r="AK274" s="199"/>
      <c r="AL274" s="199"/>
      <c r="AM274" s="199"/>
      <c r="AN274" s="199"/>
      <c r="AO274" s="199"/>
      <c r="AP274" s="199"/>
    </row>
    <row r="275" spans="18:42">
      <c r="R275" s="263"/>
      <c r="S275" s="206"/>
      <c r="T275" s="199"/>
      <c r="U275" s="199"/>
      <c r="V275" s="199"/>
      <c r="W275" s="199"/>
      <c r="X275" s="199"/>
      <c r="Y275" s="199"/>
      <c r="Z275" s="199"/>
      <c r="AA275" s="199"/>
      <c r="AB275" s="199"/>
      <c r="AC275" s="199"/>
      <c r="AD275" s="199"/>
      <c r="AE275" s="199"/>
      <c r="AF275" s="199"/>
      <c r="AG275" s="199"/>
      <c r="AH275" s="199"/>
      <c r="AI275" s="199"/>
      <c r="AJ275" s="199"/>
      <c r="AK275" s="199"/>
      <c r="AL275" s="199"/>
      <c r="AM275" s="199"/>
      <c r="AN275" s="199"/>
      <c r="AO275" s="199"/>
      <c r="AP275" s="199"/>
    </row>
    <row r="276" spans="18:42">
      <c r="R276" s="263"/>
      <c r="S276" s="206"/>
      <c r="T276" s="199"/>
      <c r="U276" s="199"/>
      <c r="V276" s="199"/>
      <c r="W276" s="199"/>
      <c r="X276" s="199"/>
      <c r="Y276" s="199"/>
      <c r="Z276" s="199"/>
      <c r="AA276" s="199"/>
      <c r="AB276" s="199"/>
      <c r="AC276" s="199"/>
      <c r="AD276" s="199"/>
      <c r="AE276" s="199"/>
      <c r="AF276" s="199"/>
      <c r="AG276" s="199"/>
      <c r="AH276" s="199"/>
      <c r="AI276" s="199"/>
      <c r="AJ276" s="199"/>
      <c r="AK276" s="199"/>
      <c r="AL276" s="199"/>
      <c r="AM276" s="199"/>
      <c r="AN276" s="199"/>
      <c r="AO276" s="199"/>
      <c r="AP276" s="199"/>
    </row>
    <row r="277" spans="18:42">
      <c r="R277" s="263"/>
      <c r="S277" s="206"/>
      <c r="T277" s="199"/>
      <c r="U277" s="199"/>
      <c r="V277" s="199"/>
      <c r="W277" s="199"/>
      <c r="X277" s="199"/>
      <c r="Y277" s="199"/>
      <c r="Z277" s="199"/>
      <c r="AA277" s="199"/>
      <c r="AB277" s="199"/>
      <c r="AC277" s="199"/>
      <c r="AD277" s="199"/>
      <c r="AE277" s="199"/>
      <c r="AF277" s="199"/>
      <c r="AG277" s="199"/>
      <c r="AH277" s="199"/>
      <c r="AI277" s="199"/>
      <c r="AJ277" s="199"/>
      <c r="AK277" s="199"/>
      <c r="AL277" s="199"/>
      <c r="AM277" s="199"/>
      <c r="AN277" s="199"/>
      <c r="AO277" s="199"/>
      <c r="AP277" s="199"/>
    </row>
    <row r="278" spans="18:42">
      <c r="R278" s="263"/>
      <c r="S278" s="206"/>
      <c r="T278" s="199"/>
      <c r="U278" s="199"/>
      <c r="V278" s="199"/>
      <c r="W278" s="199"/>
      <c r="X278" s="199"/>
      <c r="Y278" s="199"/>
      <c r="Z278" s="199"/>
      <c r="AA278" s="199"/>
      <c r="AB278" s="199"/>
      <c r="AC278" s="199"/>
      <c r="AD278" s="199"/>
      <c r="AE278" s="199"/>
      <c r="AF278" s="199"/>
      <c r="AG278" s="199"/>
      <c r="AH278" s="199"/>
      <c r="AI278" s="199"/>
      <c r="AJ278" s="199"/>
      <c r="AK278" s="199"/>
      <c r="AL278" s="199"/>
      <c r="AM278" s="199"/>
      <c r="AN278" s="199"/>
      <c r="AO278" s="199"/>
      <c r="AP278" s="199"/>
    </row>
    <row r="279" spans="18:42">
      <c r="R279" s="263"/>
      <c r="S279" s="206"/>
      <c r="T279" s="199"/>
      <c r="U279" s="199"/>
      <c r="V279" s="199"/>
      <c r="W279" s="199"/>
      <c r="X279" s="199"/>
      <c r="Y279" s="199"/>
      <c r="Z279" s="199"/>
      <c r="AA279" s="199"/>
      <c r="AB279" s="199"/>
      <c r="AC279" s="199"/>
      <c r="AD279" s="199"/>
      <c r="AE279" s="199"/>
      <c r="AF279" s="199"/>
      <c r="AG279" s="199"/>
      <c r="AH279" s="199"/>
      <c r="AI279" s="199"/>
      <c r="AJ279" s="199"/>
      <c r="AK279" s="199"/>
      <c r="AL279" s="199"/>
      <c r="AM279" s="199"/>
      <c r="AN279" s="199"/>
      <c r="AO279" s="199"/>
      <c r="AP279" s="199"/>
    </row>
    <row r="280" spans="18:42">
      <c r="R280" s="263"/>
      <c r="S280" s="206"/>
      <c r="T280" s="199"/>
      <c r="U280" s="199"/>
      <c r="V280" s="199"/>
      <c r="W280" s="199"/>
      <c r="X280" s="199"/>
      <c r="Y280" s="199"/>
      <c r="Z280" s="199"/>
      <c r="AA280" s="199"/>
      <c r="AB280" s="199"/>
      <c r="AC280" s="199"/>
      <c r="AD280" s="199"/>
      <c r="AE280" s="199"/>
      <c r="AF280" s="199"/>
      <c r="AG280" s="199"/>
      <c r="AH280" s="199"/>
      <c r="AI280" s="199"/>
      <c r="AJ280" s="199"/>
      <c r="AK280" s="199"/>
      <c r="AL280" s="199"/>
      <c r="AM280" s="199"/>
      <c r="AN280" s="199"/>
      <c r="AO280" s="199"/>
      <c r="AP280" s="199"/>
    </row>
    <row r="281" spans="18:42">
      <c r="R281" s="263"/>
      <c r="S281" s="206"/>
      <c r="T281" s="199"/>
      <c r="U281" s="199"/>
      <c r="V281" s="199"/>
      <c r="W281" s="199"/>
      <c r="X281" s="199"/>
      <c r="Y281" s="199"/>
      <c r="Z281" s="199"/>
      <c r="AA281" s="199"/>
      <c r="AB281" s="199"/>
      <c r="AC281" s="199"/>
      <c r="AD281" s="199"/>
      <c r="AE281" s="199"/>
      <c r="AF281" s="199"/>
      <c r="AG281" s="199"/>
      <c r="AH281" s="199"/>
      <c r="AI281" s="199"/>
      <c r="AJ281" s="199"/>
      <c r="AK281" s="199"/>
      <c r="AL281" s="199"/>
      <c r="AM281" s="199"/>
      <c r="AN281" s="199"/>
      <c r="AO281" s="199"/>
      <c r="AP281" s="199"/>
    </row>
    <row r="282" spans="18:42">
      <c r="R282" s="263"/>
      <c r="S282" s="206"/>
      <c r="T282" s="199"/>
      <c r="U282" s="199"/>
      <c r="V282" s="199"/>
      <c r="W282" s="199"/>
      <c r="X282" s="199"/>
      <c r="Y282" s="199"/>
      <c r="Z282" s="199"/>
      <c r="AA282" s="199"/>
      <c r="AB282" s="199"/>
      <c r="AC282" s="199"/>
      <c r="AD282" s="199"/>
      <c r="AE282" s="199"/>
      <c r="AF282" s="199"/>
      <c r="AG282" s="199"/>
      <c r="AH282" s="199"/>
      <c r="AI282" s="199"/>
      <c r="AJ282" s="199"/>
      <c r="AK282" s="199"/>
      <c r="AL282" s="199"/>
      <c r="AM282" s="199"/>
      <c r="AN282" s="199"/>
      <c r="AO282" s="199"/>
      <c r="AP282" s="199"/>
    </row>
    <row r="283" spans="18:42">
      <c r="R283" s="263"/>
      <c r="S283" s="206"/>
      <c r="T283" s="199"/>
      <c r="U283" s="199"/>
      <c r="V283" s="199"/>
      <c r="W283" s="199"/>
      <c r="X283" s="199"/>
      <c r="Y283" s="199"/>
      <c r="Z283" s="199"/>
      <c r="AA283" s="199"/>
      <c r="AB283" s="199"/>
      <c r="AC283" s="199"/>
      <c r="AD283" s="199"/>
      <c r="AE283" s="199"/>
      <c r="AF283" s="199"/>
      <c r="AG283" s="199"/>
      <c r="AH283" s="199"/>
      <c r="AI283" s="199"/>
      <c r="AJ283" s="199"/>
      <c r="AK283" s="199"/>
      <c r="AL283" s="199"/>
      <c r="AM283" s="199"/>
      <c r="AN283" s="199"/>
      <c r="AO283" s="199"/>
      <c r="AP283" s="199"/>
    </row>
    <row r="284" spans="18:42">
      <c r="R284" s="263"/>
      <c r="S284" s="206"/>
      <c r="T284" s="199"/>
      <c r="U284" s="199"/>
      <c r="V284" s="199"/>
      <c r="W284" s="199"/>
      <c r="X284" s="199"/>
      <c r="Y284" s="199"/>
      <c r="Z284" s="199"/>
      <c r="AA284" s="199"/>
      <c r="AB284" s="199"/>
      <c r="AC284" s="199"/>
      <c r="AD284" s="199"/>
      <c r="AE284" s="199"/>
      <c r="AF284" s="199"/>
      <c r="AG284" s="199"/>
      <c r="AH284" s="199"/>
      <c r="AI284" s="199"/>
      <c r="AJ284" s="199"/>
      <c r="AK284" s="199"/>
      <c r="AL284" s="199"/>
      <c r="AM284" s="199"/>
      <c r="AN284" s="199"/>
      <c r="AO284" s="199"/>
      <c r="AP284" s="199"/>
    </row>
    <row r="285" spans="18:42">
      <c r="R285" s="263"/>
      <c r="S285" s="206"/>
      <c r="T285" s="199"/>
      <c r="U285" s="199"/>
      <c r="V285" s="199"/>
      <c r="W285" s="199"/>
      <c r="X285" s="199"/>
      <c r="Y285" s="199"/>
      <c r="Z285" s="199"/>
      <c r="AA285" s="199"/>
      <c r="AB285" s="199"/>
      <c r="AC285" s="199"/>
      <c r="AD285" s="199"/>
      <c r="AE285" s="199"/>
      <c r="AF285" s="199"/>
      <c r="AG285" s="199"/>
      <c r="AH285" s="199"/>
      <c r="AI285" s="199"/>
      <c r="AJ285" s="199"/>
      <c r="AK285" s="199"/>
      <c r="AL285" s="199"/>
      <c r="AM285" s="199"/>
      <c r="AN285" s="199"/>
      <c r="AO285" s="199"/>
      <c r="AP285" s="199"/>
    </row>
    <row r="286" spans="18:42">
      <c r="R286" s="263"/>
      <c r="S286" s="206"/>
      <c r="T286" s="199"/>
      <c r="U286" s="199"/>
      <c r="V286" s="199"/>
      <c r="W286" s="199"/>
      <c r="X286" s="199"/>
      <c r="Y286" s="199"/>
      <c r="Z286" s="199"/>
      <c r="AA286" s="199"/>
      <c r="AB286" s="199"/>
      <c r="AC286" s="199"/>
      <c r="AD286" s="199"/>
      <c r="AE286" s="199"/>
      <c r="AF286" s="199"/>
      <c r="AG286" s="199"/>
      <c r="AH286" s="199"/>
      <c r="AI286" s="199"/>
      <c r="AJ286" s="199"/>
      <c r="AK286" s="199"/>
      <c r="AL286" s="199"/>
      <c r="AM286" s="199"/>
      <c r="AN286" s="199"/>
      <c r="AO286" s="199"/>
      <c r="AP286" s="199"/>
    </row>
    <row r="287" spans="18:42">
      <c r="R287" s="263"/>
      <c r="S287" s="206"/>
      <c r="T287" s="199"/>
      <c r="U287" s="199"/>
      <c r="V287" s="199"/>
      <c r="W287" s="199"/>
      <c r="X287" s="199"/>
      <c r="Y287" s="199"/>
      <c r="Z287" s="199"/>
      <c r="AA287" s="199"/>
      <c r="AB287" s="199"/>
      <c r="AC287" s="199"/>
      <c r="AD287" s="199"/>
      <c r="AE287" s="199"/>
      <c r="AF287" s="199"/>
      <c r="AG287" s="199"/>
      <c r="AH287" s="199"/>
      <c r="AI287" s="199"/>
      <c r="AJ287" s="199"/>
      <c r="AK287" s="199"/>
      <c r="AL287" s="199"/>
      <c r="AM287" s="199"/>
      <c r="AN287" s="199"/>
      <c r="AO287" s="199"/>
      <c r="AP287" s="199"/>
    </row>
    <row r="288" spans="18:42">
      <c r="R288" s="263"/>
      <c r="S288" s="206"/>
      <c r="T288" s="199"/>
      <c r="U288" s="199"/>
      <c r="V288" s="199"/>
      <c r="W288" s="199"/>
      <c r="X288" s="199"/>
      <c r="Y288" s="199"/>
      <c r="Z288" s="199"/>
      <c r="AA288" s="199"/>
      <c r="AB288" s="199"/>
      <c r="AC288" s="199"/>
      <c r="AD288" s="199"/>
      <c r="AE288" s="199"/>
      <c r="AF288" s="199"/>
      <c r="AG288" s="199"/>
      <c r="AH288" s="199"/>
      <c r="AI288" s="199"/>
      <c r="AJ288" s="199"/>
      <c r="AK288" s="199"/>
      <c r="AL288" s="199"/>
      <c r="AM288" s="199"/>
      <c r="AN288" s="199"/>
      <c r="AO288" s="199"/>
      <c r="AP288" s="199"/>
    </row>
    <row r="289" spans="18:42">
      <c r="R289" s="263"/>
      <c r="S289" s="206"/>
      <c r="T289" s="199"/>
      <c r="U289" s="199"/>
      <c r="V289" s="199"/>
      <c r="W289" s="199"/>
      <c r="X289" s="199"/>
      <c r="Y289" s="199"/>
      <c r="Z289" s="199"/>
      <c r="AA289" s="199"/>
      <c r="AB289" s="199"/>
      <c r="AC289" s="199"/>
      <c r="AD289" s="199"/>
      <c r="AE289" s="199"/>
      <c r="AF289" s="199"/>
      <c r="AG289" s="199"/>
      <c r="AH289" s="199"/>
      <c r="AI289" s="199"/>
      <c r="AJ289" s="199"/>
      <c r="AK289" s="199"/>
      <c r="AL289" s="199"/>
      <c r="AM289" s="199"/>
      <c r="AN289" s="199"/>
      <c r="AO289" s="199"/>
      <c r="AP289" s="199"/>
    </row>
    <row r="290" spans="18:42">
      <c r="R290" s="263"/>
      <c r="S290" s="206"/>
      <c r="T290" s="199"/>
      <c r="U290" s="199"/>
      <c r="V290" s="199"/>
      <c r="W290" s="199"/>
      <c r="X290" s="199"/>
      <c r="Y290" s="199"/>
      <c r="Z290" s="199"/>
      <c r="AA290" s="199"/>
      <c r="AB290" s="199"/>
      <c r="AC290" s="199"/>
      <c r="AD290" s="199"/>
      <c r="AE290" s="199"/>
      <c r="AF290" s="199"/>
      <c r="AG290" s="199"/>
      <c r="AH290" s="199"/>
      <c r="AI290" s="199"/>
      <c r="AJ290" s="199"/>
      <c r="AK290" s="199"/>
      <c r="AL290" s="199"/>
      <c r="AM290" s="199"/>
      <c r="AN290" s="199"/>
      <c r="AO290" s="199"/>
      <c r="AP290" s="199"/>
    </row>
    <row r="291" spans="18:42">
      <c r="R291" s="263"/>
      <c r="S291" s="206"/>
      <c r="T291" s="199"/>
      <c r="U291" s="199"/>
      <c r="V291" s="199"/>
      <c r="W291" s="199"/>
      <c r="X291" s="199"/>
      <c r="Y291" s="199"/>
      <c r="Z291" s="199"/>
      <c r="AA291" s="199"/>
      <c r="AB291" s="199"/>
      <c r="AC291" s="199"/>
      <c r="AD291" s="199"/>
      <c r="AE291" s="199"/>
      <c r="AF291" s="199"/>
      <c r="AG291" s="199"/>
      <c r="AH291" s="199"/>
      <c r="AI291" s="199"/>
      <c r="AJ291" s="199"/>
      <c r="AK291" s="199"/>
      <c r="AL291" s="199"/>
      <c r="AM291" s="199"/>
      <c r="AN291" s="199"/>
      <c r="AO291" s="199"/>
      <c r="AP291" s="199"/>
    </row>
    <row r="292" spans="18:42">
      <c r="R292" s="263"/>
      <c r="S292" s="206"/>
      <c r="T292" s="199"/>
      <c r="U292" s="199"/>
      <c r="V292" s="199"/>
      <c r="W292" s="199"/>
      <c r="X292" s="199"/>
      <c r="Y292" s="199"/>
      <c r="Z292" s="199"/>
      <c r="AA292" s="199"/>
      <c r="AB292" s="199"/>
      <c r="AC292" s="199"/>
      <c r="AD292" s="199"/>
      <c r="AE292" s="199"/>
      <c r="AF292" s="199"/>
      <c r="AG292" s="199"/>
      <c r="AH292" s="199"/>
      <c r="AI292" s="199"/>
      <c r="AJ292" s="199"/>
      <c r="AK292" s="199"/>
      <c r="AL292" s="199"/>
      <c r="AM292" s="199"/>
      <c r="AN292" s="199"/>
      <c r="AO292" s="199"/>
      <c r="AP292" s="199"/>
    </row>
    <row r="293" spans="18:42">
      <c r="R293" s="263"/>
      <c r="S293" s="206"/>
      <c r="T293" s="199"/>
      <c r="U293" s="199"/>
      <c r="V293" s="199"/>
      <c r="W293" s="199"/>
      <c r="X293" s="199"/>
      <c r="Y293" s="199"/>
      <c r="Z293" s="199"/>
      <c r="AA293" s="199"/>
      <c r="AB293" s="199"/>
      <c r="AC293" s="199"/>
      <c r="AD293" s="199"/>
      <c r="AE293" s="199"/>
      <c r="AF293" s="199"/>
      <c r="AG293" s="199"/>
      <c r="AH293" s="199"/>
      <c r="AI293" s="199"/>
      <c r="AJ293" s="199"/>
      <c r="AK293" s="199"/>
      <c r="AL293" s="199"/>
      <c r="AM293" s="199"/>
      <c r="AN293" s="199"/>
      <c r="AO293" s="199"/>
      <c r="AP293" s="199"/>
    </row>
    <row r="294" spans="18:42">
      <c r="R294" s="263"/>
      <c r="S294" s="206"/>
      <c r="T294" s="199"/>
      <c r="U294" s="199"/>
      <c r="V294" s="199"/>
      <c r="W294" s="199"/>
      <c r="X294" s="199"/>
      <c r="Y294" s="199"/>
      <c r="Z294" s="199"/>
      <c r="AA294" s="199"/>
      <c r="AB294" s="199"/>
      <c r="AC294" s="199"/>
      <c r="AD294" s="199"/>
      <c r="AE294" s="199"/>
      <c r="AF294" s="199"/>
      <c r="AG294" s="199"/>
      <c r="AH294" s="199"/>
      <c r="AI294" s="199"/>
      <c r="AJ294" s="199"/>
      <c r="AK294" s="199"/>
      <c r="AL294" s="199"/>
      <c r="AM294" s="199"/>
      <c r="AN294" s="199"/>
      <c r="AO294" s="199"/>
      <c r="AP294" s="199"/>
    </row>
    <row r="295" spans="18:42">
      <c r="R295" s="263"/>
      <c r="S295" s="206"/>
      <c r="T295" s="199"/>
      <c r="U295" s="199"/>
      <c r="V295" s="199"/>
      <c r="W295" s="199"/>
      <c r="X295" s="199"/>
      <c r="Y295" s="199"/>
      <c r="Z295" s="199"/>
      <c r="AA295" s="199"/>
      <c r="AB295" s="199"/>
      <c r="AC295" s="199"/>
      <c r="AD295" s="199"/>
      <c r="AE295" s="199"/>
      <c r="AF295" s="199"/>
      <c r="AG295" s="199"/>
      <c r="AH295" s="199"/>
      <c r="AI295" s="199"/>
      <c r="AJ295" s="199"/>
      <c r="AK295" s="199"/>
      <c r="AL295" s="199"/>
      <c r="AM295" s="199"/>
      <c r="AN295" s="199"/>
      <c r="AO295" s="199"/>
      <c r="AP295" s="199"/>
    </row>
    <row r="296" spans="18:42">
      <c r="R296" s="263"/>
      <c r="S296" s="206"/>
      <c r="T296" s="199"/>
      <c r="U296" s="199"/>
      <c r="V296" s="199"/>
      <c r="W296" s="199"/>
      <c r="X296" s="199"/>
      <c r="Y296" s="199"/>
      <c r="Z296" s="199"/>
      <c r="AA296" s="199"/>
      <c r="AB296" s="199"/>
      <c r="AC296" s="199"/>
      <c r="AD296" s="199"/>
      <c r="AE296" s="199"/>
      <c r="AF296" s="199"/>
      <c r="AG296" s="199"/>
      <c r="AH296" s="199"/>
      <c r="AI296" s="199"/>
      <c r="AJ296" s="199"/>
      <c r="AK296" s="199"/>
      <c r="AL296" s="199"/>
      <c r="AM296" s="199"/>
      <c r="AN296" s="199"/>
      <c r="AO296" s="199"/>
      <c r="AP296" s="199"/>
    </row>
    <row r="297" spans="18:42">
      <c r="R297" s="263"/>
      <c r="S297" s="206"/>
      <c r="T297" s="199"/>
      <c r="U297" s="199"/>
      <c r="V297" s="199"/>
      <c r="W297" s="199"/>
      <c r="X297" s="199"/>
      <c r="Y297" s="199"/>
      <c r="Z297" s="199"/>
      <c r="AA297" s="199"/>
      <c r="AB297" s="199"/>
      <c r="AC297" s="199"/>
      <c r="AD297" s="199"/>
      <c r="AE297" s="199"/>
      <c r="AF297" s="199"/>
      <c r="AG297" s="199"/>
      <c r="AH297" s="199"/>
      <c r="AI297" s="199"/>
      <c r="AJ297" s="199"/>
      <c r="AK297" s="199"/>
      <c r="AL297" s="199"/>
      <c r="AM297" s="199"/>
      <c r="AN297" s="199"/>
      <c r="AO297" s="199"/>
      <c r="AP297" s="199"/>
    </row>
    <row r="298" spans="18:42">
      <c r="R298" s="263"/>
      <c r="S298" s="206"/>
      <c r="T298" s="199"/>
      <c r="U298" s="199"/>
      <c r="V298" s="199"/>
      <c r="W298" s="199"/>
      <c r="X298" s="199"/>
      <c r="Y298" s="199"/>
      <c r="Z298" s="199"/>
      <c r="AA298" s="199"/>
      <c r="AB298" s="199"/>
      <c r="AC298" s="199"/>
      <c r="AD298" s="199"/>
      <c r="AE298" s="199"/>
      <c r="AF298" s="199"/>
      <c r="AG298" s="199"/>
      <c r="AH298" s="199"/>
      <c r="AI298" s="199"/>
      <c r="AJ298" s="199"/>
      <c r="AK298" s="199"/>
      <c r="AL298" s="199"/>
      <c r="AM298" s="199"/>
      <c r="AN298" s="199"/>
      <c r="AO298" s="199"/>
      <c r="AP298" s="199"/>
    </row>
    <row r="299" spans="18:42">
      <c r="R299" s="263"/>
      <c r="S299" s="206"/>
      <c r="T299" s="199"/>
      <c r="U299" s="199"/>
      <c r="V299" s="199"/>
      <c r="W299" s="199"/>
      <c r="X299" s="199"/>
      <c r="Y299" s="199"/>
      <c r="Z299" s="199"/>
      <c r="AA299" s="199"/>
      <c r="AB299" s="199"/>
      <c r="AC299" s="199"/>
      <c r="AD299" s="199"/>
      <c r="AE299" s="199"/>
      <c r="AF299" s="199"/>
      <c r="AG299" s="199"/>
      <c r="AH299" s="199"/>
      <c r="AI299" s="199"/>
      <c r="AJ299" s="199"/>
      <c r="AK299" s="199"/>
      <c r="AL299" s="199"/>
      <c r="AM299" s="199"/>
      <c r="AN299" s="199"/>
      <c r="AO299" s="199"/>
      <c r="AP299" s="199"/>
    </row>
    <row r="300" spans="18:42">
      <c r="R300" s="263"/>
      <c r="S300" s="206"/>
      <c r="T300" s="199"/>
      <c r="U300" s="199"/>
      <c r="V300" s="199"/>
      <c r="W300" s="199"/>
      <c r="X300" s="199"/>
      <c r="Y300" s="199"/>
      <c r="Z300" s="199"/>
      <c r="AA300" s="199"/>
      <c r="AB300" s="199"/>
      <c r="AC300" s="199"/>
      <c r="AD300" s="199"/>
      <c r="AE300" s="199"/>
      <c r="AF300" s="199"/>
      <c r="AG300" s="199"/>
      <c r="AH300" s="199"/>
      <c r="AI300" s="199"/>
      <c r="AJ300" s="199"/>
      <c r="AK300" s="199"/>
      <c r="AL300" s="199"/>
      <c r="AM300" s="199"/>
      <c r="AN300" s="199"/>
      <c r="AO300" s="199"/>
      <c r="AP300" s="199"/>
    </row>
    <row r="301" spans="18:42">
      <c r="R301" s="263"/>
      <c r="S301" s="206"/>
      <c r="T301" s="199"/>
      <c r="U301" s="199"/>
      <c r="V301" s="199"/>
      <c r="W301" s="199"/>
      <c r="X301" s="199"/>
      <c r="Y301" s="199"/>
      <c r="Z301" s="199"/>
      <c r="AA301" s="199"/>
      <c r="AB301" s="199"/>
      <c r="AC301" s="199"/>
      <c r="AD301" s="199"/>
      <c r="AE301" s="199"/>
      <c r="AF301" s="199"/>
      <c r="AG301" s="199"/>
      <c r="AH301" s="199"/>
      <c r="AI301" s="199"/>
      <c r="AJ301" s="199"/>
      <c r="AK301" s="199"/>
      <c r="AL301" s="199"/>
      <c r="AM301" s="199"/>
      <c r="AN301" s="199"/>
      <c r="AO301" s="199"/>
      <c r="AP301" s="199"/>
    </row>
    <row r="302" spans="18:42">
      <c r="R302" s="263"/>
      <c r="S302" s="206"/>
      <c r="T302" s="199"/>
      <c r="U302" s="199"/>
      <c r="V302" s="199"/>
      <c r="W302" s="199"/>
      <c r="X302" s="199"/>
      <c r="Y302" s="199"/>
      <c r="Z302" s="199"/>
      <c r="AA302" s="199"/>
      <c r="AB302" s="199"/>
      <c r="AC302" s="199"/>
      <c r="AD302" s="199"/>
      <c r="AE302" s="199"/>
      <c r="AF302" s="199"/>
      <c r="AG302" s="199"/>
      <c r="AH302" s="199"/>
      <c r="AI302" s="199"/>
      <c r="AJ302" s="199"/>
      <c r="AK302" s="199"/>
      <c r="AL302" s="199"/>
      <c r="AM302" s="199"/>
      <c r="AN302" s="199"/>
      <c r="AO302" s="199"/>
      <c r="AP302" s="199"/>
    </row>
    <row r="303" spans="18:42">
      <c r="R303" s="263"/>
      <c r="S303" s="206"/>
      <c r="T303" s="199"/>
      <c r="U303" s="199"/>
      <c r="V303" s="199"/>
      <c r="W303" s="199"/>
      <c r="X303" s="199"/>
      <c r="Y303" s="199"/>
      <c r="Z303" s="199"/>
      <c r="AA303" s="199"/>
      <c r="AB303" s="199"/>
      <c r="AC303" s="199"/>
      <c r="AD303" s="199"/>
      <c r="AE303" s="199"/>
      <c r="AF303" s="199"/>
      <c r="AG303" s="199"/>
      <c r="AH303" s="199"/>
      <c r="AI303" s="199"/>
      <c r="AJ303" s="199"/>
      <c r="AK303" s="199"/>
      <c r="AL303" s="199"/>
      <c r="AM303" s="199"/>
      <c r="AN303" s="199"/>
      <c r="AO303" s="199"/>
      <c r="AP303" s="199"/>
    </row>
    <row r="304" spans="18:42">
      <c r="R304" s="263"/>
      <c r="S304" s="206"/>
      <c r="T304" s="199"/>
      <c r="U304" s="199"/>
      <c r="V304" s="199"/>
      <c r="W304" s="199"/>
      <c r="X304" s="199"/>
      <c r="Y304" s="199"/>
      <c r="Z304" s="199"/>
      <c r="AA304" s="199"/>
      <c r="AB304" s="199"/>
      <c r="AC304" s="199"/>
      <c r="AD304" s="199"/>
      <c r="AE304" s="199"/>
      <c r="AF304" s="199"/>
      <c r="AG304" s="199"/>
      <c r="AH304" s="199"/>
      <c r="AI304" s="199"/>
      <c r="AJ304" s="199"/>
      <c r="AK304" s="199"/>
      <c r="AL304" s="199"/>
      <c r="AM304" s="199"/>
      <c r="AN304" s="199"/>
      <c r="AO304" s="199"/>
      <c r="AP304" s="199"/>
    </row>
    <row r="305" spans="18:42">
      <c r="R305" s="263"/>
      <c r="S305" s="206"/>
      <c r="T305" s="199"/>
      <c r="U305" s="199"/>
      <c r="V305" s="199"/>
      <c r="W305" s="199"/>
      <c r="X305" s="199"/>
      <c r="Y305" s="199"/>
      <c r="Z305" s="199"/>
      <c r="AA305" s="199"/>
      <c r="AB305" s="199"/>
      <c r="AC305" s="199"/>
      <c r="AD305" s="199"/>
      <c r="AE305" s="199"/>
      <c r="AF305" s="199"/>
      <c r="AG305" s="199"/>
      <c r="AH305" s="199"/>
      <c r="AI305" s="199"/>
      <c r="AJ305" s="199"/>
      <c r="AK305" s="199"/>
      <c r="AL305" s="199"/>
      <c r="AM305" s="199"/>
      <c r="AN305" s="199"/>
      <c r="AO305" s="199"/>
      <c r="AP305" s="199"/>
    </row>
    <row r="306" spans="18:42">
      <c r="R306" s="263"/>
      <c r="S306" s="206"/>
      <c r="T306" s="199"/>
      <c r="U306" s="199"/>
      <c r="V306" s="199"/>
      <c r="W306" s="199"/>
      <c r="X306" s="199"/>
      <c r="Y306" s="199"/>
      <c r="Z306" s="199"/>
      <c r="AA306" s="199"/>
      <c r="AB306" s="199"/>
      <c r="AC306" s="199"/>
      <c r="AD306" s="199"/>
      <c r="AE306" s="199"/>
      <c r="AF306" s="199"/>
      <c r="AG306" s="199"/>
      <c r="AH306" s="199"/>
      <c r="AI306" s="199"/>
      <c r="AJ306" s="199"/>
      <c r="AK306" s="199"/>
      <c r="AL306" s="199"/>
      <c r="AM306" s="199"/>
      <c r="AN306" s="199"/>
      <c r="AO306" s="199"/>
      <c r="AP306" s="199"/>
    </row>
    <row r="307" spans="18:42">
      <c r="R307" s="263"/>
      <c r="S307" s="206"/>
      <c r="T307" s="199"/>
      <c r="U307" s="199"/>
      <c r="V307" s="199"/>
      <c r="W307" s="199"/>
      <c r="X307" s="199"/>
      <c r="Y307" s="199"/>
      <c r="Z307" s="199"/>
      <c r="AA307" s="199"/>
      <c r="AB307" s="199"/>
      <c r="AC307" s="199"/>
      <c r="AD307" s="199"/>
      <c r="AE307" s="199"/>
      <c r="AF307" s="199"/>
      <c r="AG307" s="199"/>
      <c r="AH307" s="199"/>
      <c r="AI307" s="199"/>
      <c r="AJ307" s="199"/>
      <c r="AK307" s="199"/>
      <c r="AL307" s="199"/>
      <c r="AM307" s="199"/>
      <c r="AN307" s="199"/>
      <c r="AO307" s="199"/>
      <c r="AP307" s="199"/>
    </row>
    <row r="308" spans="18:42">
      <c r="R308" s="263"/>
      <c r="S308" s="206"/>
      <c r="T308" s="199"/>
      <c r="U308" s="199"/>
      <c r="V308" s="199"/>
      <c r="W308" s="199"/>
      <c r="X308" s="199"/>
      <c r="Y308" s="199"/>
      <c r="Z308" s="199"/>
      <c r="AA308" s="199"/>
      <c r="AB308" s="199"/>
      <c r="AC308" s="199"/>
      <c r="AD308" s="199"/>
      <c r="AE308" s="199"/>
      <c r="AF308" s="199"/>
      <c r="AG308" s="199"/>
      <c r="AH308" s="199"/>
      <c r="AI308" s="199"/>
      <c r="AJ308" s="199"/>
      <c r="AK308" s="199"/>
      <c r="AL308" s="199"/>
      <c r="AM308" s="199"/>
      <c r="AN308" s="199"/>
      <c r="AO308" s="199"/>
      <c r="AP308" s="199"/>
    </row>
    <row r="309" spans="18:42">
      <c r="R309" s="263"/>
      <c r="S309" s="206"/>
      <c r="T309" s="199"/>
      <c r="U309" s="199"/>
      <c r="V309" s="199"/>
      <c r="W309" s="199"/>
      <c r="X309" s="199"/>
      <c r="Y309" s="199"/>
      <c r="Z309" s="199"/>
      <c r="AA309" s="199"/>
      <c r="AB309" s="199"/>
      <c r="AC309" s="199"/>
      <c r="AD309" s="199"/>
      <c r="AE309" s="199"/>
      <c r="AF309" s="199"/>
      <c r="AG309" s="199"/>
      <c r="AH309" s="199"/>
      <c r="AI309" s="199"/>
      <c r="AJ309" s="199"/>
      <c r="AK309" s="199"/>
      <c r="AL309" s="199"/>
      <c r="AM309" s="199"/>
      <c r="AN309" s="199"/>
      <c r="AO309" s="199"/>
      <c r="AP309" s="199"/>
    </row>
    <row r="310" spans="18:42">
      <c r="R310" s="263"/>
      <c r="S310" s="206"/>
      <c r="T310" s="199"/>
      <c r="U310" s="199"/>
      <c r="V310" s="199"/>
      <c r="W310" s="199"/>
      <c r="X310" s="199"/>
      <c r="Y310" s="199"/>
      <c r="Z310" s="199"/>
      <c r="AA310" s="199"/>
      <c r="AB310" s="199"/>
      <c r="AC310" s="199"/>
      <c r="AD310" s="199"/>
      <c r="AE310" s="199"/>
      <c r="AF310" s="199"/>
      <c r="AG310" s="199"/>
      <c r="AH310" s="199"/>
      <c r="AI310" s="199"/>
      <c r="AJ310" s="199"/>
      <c r="AK310" s="199"/>
      <c r="AL310" s="199"/>
      <c r="AM310" s="199"/>
      <c r="AN310" s="199"/>
      <c r="AO310" s="199"/>
      <c r="AP310" s="199"/>
    </row>
    <row r="311" spans="18:42">
      <c r="R311" s="263"/>
      <c r="S311" s="206"/>
      <c r="T311" s="199"/>
      <c r="U311" s="199"/>
      <c r="V311" s="199"/>
      <c r="W311" s="199"/>
      <c r="X311" s="199"/>
      <c r="Y311" s="199"/>
      <c r="Z311" s="199"/>
      <c r="AA311" s="199"/>
      <c r="AB311" s="199"/>
      <c r="AC311" s="199"/>
      <c r="AD311" s="199"/>
      <c r="AE311" s="199"/>
      <c r="AF311" s="199"/>
      <c r="AG311" s="199"/>
      <c r="AH311" s="199"/>
      <c r="AI311" s="199"/>
      <c r="AJ311" s="199"/>
      <c r="AK311" s="199"/>
      <c r="AL311" s="199"/>
      <c r="AM311" s="199"/>
      <c r="AN311" s="199"/>
      <c r="AO311" s="199"/>
      <c r="AP311" s="199"/>
    </row>
    <row r="312" spans="18:42">
      <c r="R312" s="263"/>
      <c r="S312" s="206"/>
      <c r="T312" s="199"/>
      <c r="U312" s="199"/>
      <c r="V312" s="199"/>
      <c r="W312" s="199"/>
      <c r="X312" s="199"/>
      <c r="Y312" s="199"/>
      <c r="Z312" s="199"/>
      <c r="AA312" s="199"/>
      <c r="AB312" s="199"/>
      <c r="AC312" s="199"/>
      <c r="AD312" s="199"/>
      <c r="AE312" s="199"/>
      <c r="AF312" s="199"/>
      <c r="AG312" s="199"/>
      <c r="AH312" s="199"/>
      <c r="AI312" s="199"/>
      <c r="AJ312" s="199"/>
      <c r="AK312" s="199"/>
      <c r="AL312" s="199"/>
      <c r="AM312" s="199"/>
      <c r="AN312" s="199"/>
      <c r="AO312" s="199"/>
      <c r="AP312" s="199"/>
    </row>
    <row r="313" spans="18:42">
      <c r="R313" s="263"/>
      <c r="S313" s="206"/>
      <c r="T313" s="199"/>
      <c r="U313" s="199"/>
      <c r="V313" s="199"/>
      <c r="W313" s="199"/>
      <c r="X313" s="199"/>
      <c r="Y313" s="199"/>
      <c r="Z313" s="199"/>
      <c r="AA313" s="199"/>
      <c r="AB313" s="199"/>
      <c r="AC313" s="199"/>
      <c r="AD313" s="199"/>
      <c r="AE313" s="199"/>
      <c r="AF313" s="199"/>
      <c r="AG313" s="199"/>
      <c r="AH313" s="199"/>
      <c r="AI313" s="199"/>
      <c r="AJ313" s="199"/>
      <c r="AK313" s="199"/>
      <c r="AL313" s="199"/>
      <c r="AM313" s="199"/>
      <c r="AN313" s="199"/>
      <c r="AO313" s="199"/>
      <c r="AP313" s="199"/>
    </row>
    <row r="314" spans="18:42">
      <c r="R314" s="263"/>
      <c r="S314" s="206"/>
      <c r="T314" s="199"/>
      <c r="U314" s="199"/>
      <c r="V314" s="199"/>
      <c r="W314" s="199"/>
      <c r="X314" s="199"/>
      <c r="Y314" s="199"/>
      <c r="Z314" s="199"/>
      <c r="AA314" s="199"/>
      <c r="AB314" s="199"/>
      <c r="AC314" s="199"/>
      <c r="AD314" s="199"/>
      <c r="AE314" s="199"/>
      <c r="AF314" s="199"/>
      <c r="AG314" s="199"/>
      <c r="AH314" s="199"/>
      <c r="AI314" s="199"/>
      <c r="AJ314" s="199"/>
      <c r="AK314" s="199"/>
      <c r="AL314" s="199"/>
      <c r="AM314" s="199"/>
      <c r="AN314" s="199"/>
      <c r="AO314" s="199"/>
      <c r="AP314" s="199"/>
    </row>
    <row r="315" spans="18:42">
      <c r="R315" s="263"/>
      <c r="S315" s="206"/>
      <c r="T315" s="199"/>
      <c r="U315" s="199"/>
      <c r="V315" s="199"/>
      <c r="W315" s="199"/>
      <c r="X315" s="199"/>
      <c r="Y315" s="199"/>
      <c r="Z315" s="199"/>
      <c r="AA315" s="199"/>
      <c r="AB315" s="199"/>
      <c r="AC315" s="199"/>
      <c r="AD315" s="199"/>
      <c r="AE315" s="199"/>
      <c r="AF315" s="199"/>
      <c r="AG315" s="199"/>
      <c r="AH315" s="199"/>
      <c r="AI315" s="199"/>
      <c r="AJ315" s="199"/>
      <c r="AK315" s="199"/>
      <c r="AL315" s="199"/>
      <c r="AM315" s="199"/>
      <c r="AN315" s="199"/>
      <c r="AO315" s="199"/>
      <c r="AP315" s="199"/>
    </row>
    <row r="316" spans="18:42">
      <c r="R316" s="263"/>
      <c r="S316" s="206"/>
      <c r="T316" s="199"/>
      <c r="U316" s="199"/>
      <c r="V316" s="199"/>
      <c r="W316" s="199"/>
      <c r="X316" s="199"/>
      <c r="Y316" s="199"/>
      <c r="Z316" s="199"/>
      <c r="AA316" s="199"/>
      <c r="AB316" s="199"/>
      <c r="AC316" s="199"/>
      <c r="AD316" s="199"/>
      <c r="AE316" s="199"/>
      <c r="AF316" s="199"/>
      <c r="AG316" s="199"/>
      <c r="AH316" s="199"/>
      <c r="AI316" s="199"/>
      <c r="AJ316" s="199"/>
      <c r="AK316" s="199"/>
      <c r="AL316" s="199"/>
      <c r="AM316" s="199"/>
      <c r="AN316" s="199"/>
      <c r="AO316" s="199"/>
      <c r="AP316" s="199"/>
    </row>
    <row r="317" spans="18:42">
      <c r="R317" s="263"/>
      <c r="S317" s="206"/>
      <c r="T317" s="199"/>
      <c r="U317" s="199"/>
      <c r="V317" s="199"/>
      <c r="W317" s="199"/>
      <c r="X317" s="199"/>
      <c r="Y317" s="199"/>
      <c r="Z317" s="199"/>
      <c r="AA317" s="199"/>
      <c r="AB317" s="199"/>
      <c r="AC317" s="199"/>
      <c r="AD317" s="199"/>
      <c r="AE317" s="199"/>
      <c r="AF317" s="199"/>
      <c r="AG317" s="199"/>
      <c r="AH317" s="199"/>
      <c r="AI317" s="199"/>
      <c r="AJ317" s="199"/>
      <c r="AK317" s="199"/>
      <c r="AL317" s="199"/>
      <c r="AM317" s="199"/>
      <c r="AN317" s="199"/>
      <c r="AO317" s="199"/>
      <c r="AP317" s="199"/>
    </row>
    <row r="318" spans="18:42">
      <c r="R318" s="263"/>
      <c r="S318" s="206"/>
      <c r="T318" s="199"/>
      <c r="U318" s="199"/>
      <c r="V318" s="199"/>
      <c r="W318" s="199"/>
      <c r="X318" s="199"/>
      <c r="Y318" s="199"/>
      <c r="Z318" s="199"/>
      <c r="AA318" s="199"/>
      <c r="AB318" s="199"/>
      <c r="AC318" s="199"/>
      <c r="AD318" s="199"/>
      <c r="AE318" s="199"/>
      <c r="AF318" s="199"/>
      <c r="AG318" s="199"/>
      <c r="AH318" s="199"/>
      <c r="AI318" s="199"/>
      <c r="AJ318" s="199"/>
      <c r="AK318" s="199"/>
      <c r="AL318" s="199"/>
      <c r="AM318" s="199"/>
      <c r="AN318" s="199"/>
      <c r="AO318" s="199"/>
      <c r="AP318" s="199"/>
    </row>
    <row r="319" spans="18:42">
      <c r="R319" s="263"/>
      <c r="S319" s="206"/>
      <c r="T319" s="199"/>
      <c r="U319" s="199"/>
      <c r="V319" s="199"/>
      <c r="W319" s="199"/>
      <c r="X319" s="199"/>
      <c r="Y319" s="199"/>
      <c r="Z319" s="199"/>
      <c r="AA319" s="199"/>
      <c r="AB319" s="199"/>
      <c r="AC319" s="199"/>
      <c r="AD319" s="199"/>
      <c r="AE319" s="199"/>
      <c r="AF319" s="199"/>
      <c r="AG319" s="199"/>
      <c r="AH319" s="199"/>
      <c r="AI319" s="199"/>
      <c r="AJ319" s="199"/>
      <c r="AK319" s="199"/>
      <c r="AL319" s="199"/>
      <c r="AM319" s="199"/>
      <c r="AN319" s="199"/>
      <c r="AO319" s="199"/>
      <c r="AP319" s="199"/>
    </row>
    <row r="320" spans="18:42">
      <c r="R320" s="263"/>
      <c r="S320" s="206"/>
      <c r="T320" s="199"/>
      <c r="U320" s="199"/>
      <c r="V320" s="199"/>
      <c r="W320" s="199"/>
      <c r="X320" s="199"/>
      <c r="Y320" s="199"/>
      <c r="Z320" s="199"/>
      <c r="AA320" s="199"/>
      <c r="AB320" s="199"/>
      <c r="AC320" s="199"/>
      <c r="AD320" s="199"/>
      <c r="AE320" s="199"/>
      <c r="AF320" s="199"/>
      <c r="AG320" s="199"/>
      <c r="AH320" s="199"/>
      <c r="AI320" s="199"/>
      <c r="AJ320" s="199"/>
      <c r="AK320" s="199"/>
      <c r="AL320" s="199"/>
      <c r="AM320" s="199"/>
      <c r="AN320" s="199"/>
      <c r="AO320" s="199"/>
      <c r="AP320" s="199"/>
    </row>
    <row r="321" spans="18:42">
      <c r="R321" s="263"/>
      <c r="S321" s="206"/>
      <c r="T321" s="199"/>
      <c r="U321" s="199"/>
      <c r="V321" s="199"/>
      <c r="W321" s="199"/>
      <c r="X321" s="199"/>
      <c r="Y321" s="199"/>
      <c r="Z321" s="199"/>
      <c r="AA321" s="199"/>
      <c r="AB321" s="199"/>
      <c r="AC321" s="199"/>
      <c r="AD321" s="199"/>
      <c r="AE321" s="199"/>
      <c r="AF321" s="199"/>
      <c r="AG321" s="199"/>
      <c r="AH321" s="199"/>
      <c r="AI321" s="199"/>
      <c r="AJ321" s="199"/>
      <c r="AK321" s="199"/>
      <c r="AL321" s="199"/>
      <c r="AM321" s="199"/>
      <c r="AN321" s="199"/>
      <c r="AO321" s="199"/>
      <c r="AP321" s="199"/>
    </row>
    <row r="322" spans="18:42">
      <c r="R322" s="263"/>
      <c r="S322" s="206"/>
      <c r="T322" s="199"/>
      <c r="U322" s="199"/>
      <c r="V322" s="199"/>
      <c r="W322" s="199"/>
      <c r="X322" s="199"/>
      <c r="Y322" s="199"/>
      <c r="Z322" s="199"/>
      <c r="AA322" s="199"/>
      <c r="AB322" s="199"/>
      <c r="AC322" s="199"/>
      <c r="AD322" s="199"/>
      <c r="AE322" s="199"/>
      <c r="AF322" s="199"/>
      <c r="AG322" s="199"/>
      <c r="AH322" s="199"/>
      <c r="AI322" s="199"/>
      <c r="AJ322" s="199"/>
      <c r="AK322" s="199"/>
      <c r="AL322" s="199"/>
      <c r="AM322" s="199"/>
      <c r="AN322" s="199"/>
      <c r="AO322" s="199"/>
      <c r="AP322" s="199"/>
    </row>
    <row r="323" spans="18:42">
      <c r="R323" s="263"/>
      <c r="S323" s="206"/>
      <c r="T323" s="199"/>
      <c r="U323" s="199"/>
      <c r="V323" s="199"/>
      <c r="W323" s="199"/>
      <c r="X323" s="199"/>
      <c r="Y323" s="199"/>
      <c r="Z323" s="199"/>
      <c r="AA323" s="199"/>
      <c r="AB323" s="199"/>
      <c r="AC323" s="199"/>
      <c r="AD323" s="199"/>
      <c r="AE323" s="199"/>
      <c r="AF323" s="199"/>
      <c r="AG323" s="199"/>
      <c r="AH323" s="199"/>
      <c r="AI323" s="199"/>
      <c r="AJ323" s="199"/>
      <c r="AK323" s="199"/>
      <c r="AL323" s="199"/>
      <c r="AM323" s="199"/>
      <c r="AN323" s="199"/>
      <c r="AO323" s="199"/>
      <c r="AP323" s="199"/>
    </row>
    <row r="324" spans="18:42">
      <c r="R324" s="263"/>
      <c r="S324" s="206"/>
      <c r="T324" s="199"/>
      <c r="U324" s="199"/>
      <c r="V324" s="199"/>
      <c r="W324" s="199"/>
      <c r="X324" s="199"/>
      <c r="Y324" s="199"/>
      <c r="Z324" s="199"/>
      <c r="AA324" s="199"/>
      <c r="AB324" s="199"/>
      <c r="AC324" s="199"/>
      <c r="AD324" s="199"/>
      <c r="AE324" s="199"/>
      <c r="AF324" s="199"/>
      <c r="AG324" s="199"/>
      <c r="AH324" s="199"/>
      <c r="AI324" s="199"/>
      <c r="AJ324" s="199"/>
      <c r="AK324" s="199"/>
      <c r="AL324" s="199"/>
      <c r="AM324" s="199"/>
      <c r="AN324" s="199"/>
      <c r="AO324" s="199"/>
      <c r="AP324" s="199"/>
    </row>
    <row r="325" spans="18:42">
      <c r="R325" s="263"/>
      <c r="S325" s="206"/>
      <c r="T325" s="199"/>
      <c r="U325" s="199"/>
      <c r="V325" s="199"/>
      <c r="W325" s="199"/>
      <c r="X325" s="199"/>
      <c r="Y325" s="199"/>
      <c r="Z325" s="199"/>
      <c r="AA325" s="199"/>
      <c r="AB325" s="199"/>
      <c r="AC325" s="199"/>
      <c r="AD325" s="199"/>
      <c r="AE325" s="199"/>
      <c r="AF325" s="199"/>
      <c r="AG325" s="199"/>
      <c r="AH325" s="199"/>
      <c r="AI325" s="199"/>
      <c r="AJ325" s="199"/>
      <c r="AK325" s="199"/>
      <c r="AL325" s="199"/>
      <c r="AM325" s="199"/>
      <c r="AN325" s="199"/>
      <c r="AO325" s="199"/>
      <c r="AP325" s="199"/>
    </row>
    <row r="326" spans="18:42">
      <c r="R326" s="263"/>
      <c r="S326" s="206"/>
      <c r="T326" s="199"/>
      <c r="U326" s="199"/>
      <c r="V326" s="199"/>
      <c r="W326" s="199"/>
      <c r="X326" s="199"/>
      <c r="Y326" s="199"/>
      <c r="Z326" s="199"/>
      <c r="AA326" s="199"/>
      <c r="AB326" s="199"/>
      <c r="AC326" s="199"/>
      <c r="AD326" s="199"/>
      <c r="AE326" s="199"/>
      <c r="AF326" s="199"/>
      <c r="AG326" s="199"/>
      <c r="AH326" s="199"/>
      <c r="AI326" s="199"/>
      <c r="AJ326" s="199"/>
      <c r="AK326" s="199"/>
      <c r="AL326" s="199"/>
      <c r="AM326" s="199"/>
      <c r="AN326" s="199"/>
      <c r="AO326" s="199"/>
      <c r="AP326" s="199"/>
    </row>
    <row r="327" spans="18:42">
      <c r="R327" s="263"/>
      <c r="S327" s="206"/>
      <c r="T327" s="199"/>
      <c r="U327" s="199"/>
      <c r="V327" s="199"/>
      <c r="W327" s="199"/>
      <c r="X327" s="199"/>
      <c r="Y327" s="199"/>
      <c r="Z327" s="199"/>
      <c r="AA327" s="199"/>
      <c r="AB327" s="199"/>
      <c r="AC327" s="199"/>
      <c r="AD327" s="199"/>
      <c r="AE327" s="199"/>
      <c r="AF327" s="199"/>
      <c r="AG327" s="199"/>
      <c r="AH327" s="199"/>
      <c r="AI327" s="199"/>
      <c r="AJ327" s="199"/>
      <c r="AK327" s="199"/>
      <c r="AL327" s="199"/>
      <c r="AM327" s="199"/>
      <c r="AN327" s="199"/>
      <c r="AO327" s="199"/>
      <c r="AP327" s="199"/>
    </row>
    <row r="328" spans="18:42">
      <c r="R328" s="263"/>
      <c r="S328" s="206"/>
      <c r="T328" s="199"/>
      <c r="U328" s="199"/>
      <c r="V328" s="199"/>
      <c r="W328" s="199"/>
      <c r="X328" s="199"/>
      <c r="Y328" s="199"/>
      <c r="Z328" s="199"/>
      <c r="AA328" s="199"/>
      <c r="AB328" s="199"/>
      <c r="AC328" s="199"/>
      <c r="AD328" s="199"/>
      <c r="AE328" s="199"/>
      <c r="AF328" s="199"/>
      <c r="AG328" s="199"/>
      <c r="AH328" s="199"/>
      <c r="AI328" s="199"/>
      <c r="AJ328" s="199"/>
      <c r="AK328" s="199"/>
      <c r="AL328" s="199"/>
      <c r="AM328" s="199"/>
      <c r="AN328" s="199"/>
      <c r="AO328" s="199"/>
      <c r="AP328" s="199"/>
    </row>
    <row r="329" spans="18:42">
      <c r="R329" s="263"/>
      <c r="S329" s="206"/>
      <c r="T329" s="199"/>
      <c r="U329" s="199"/>
      <c r="V329" s="199"/>
      <c r="W329" s="199"/>
      <c r="X329" s="199"/>
      <c r="Y329" s="199"/>
      <c r="Z329" s="199"/>
      <c r="AA329" s="199"/>
      <c r="AB329" s="199"/>
      <c r="AC329" s="199"/>
      <c r="AD329" s="199"/>
      <c r="AE329" s="199"/>
      <c r="AF329" s="199"/>
      <c r="AG329" s="199"/>
      <c r="AH329" s="199"/>
      <c r="AI329" s="199"/>
      <c r="AJ329" s="199"/>
      <c r="AK329" s="199"/>
      <c r="AL329" s="199"/>
      <c r="AM329" s="199"/>
      <c r="AN329" s="199"/>
      <c r="AO329" s="199"/>
      <c r="AP329" s="199"/>
    </row>
    <row r="330" spans="18:42">
      <c r="R330" s="263"/>
      <c r="S330" s="206"/>
      <c r="T330" s="199"/>
      <c r="U330" s="199"/>
      <c r="V330" s="199"/>
      <c r="W330" s="199"/>
      <c r="X330" s="199"/>
      <c r="Y330" s="199"/>
      <c r="Z330" s="199"/>
      <c r="AA330" s="199"/>
      <c r="AB330" s="199"/>
      <c r="AC330" s="199"/>
      <c r="AD330" s="199"/>
      <c r="AE330" s="199"/>
      <c r="AF330" s="199"/>
      <c r="AG330" s="199"/>
      <c r="AH330" s="199"/>
      <c r="AI330" s="199"/>
      <c r="AJ330" s="199"/>
      <c r="AK330" s="199"/>
      <c r="AL330" s="199"/>
      <c r="AM330" s="199"/>
      <c r="AN330" s="199"/>
      <c r="AO330" s="199"/>
      <c r="AP330" s="199"/>
    </row>
    <row r="331" spans="18:42">
      <c r="R331" s="263"/>
      <c r="S331" s="206"/>
      <c r="T331" s="199"/>
      <c r="U331" s="199"/>
      <c r="V331" s="199"/>
      <c r="W331" s="199"/>
      <c r="X331" s="199"/>
      <c r="Y331" s="199"/>
      <c r="Z331" s="199"/>
      <c r="AA331" s="199"/>
      <c r="AB331" s="199"/>
      <c r="AC331" s="199"/>
      <c r="AD331" s="199"/>
      <c r="AE331" s="199"/>
      <c r="AF331" s="199"/>
      <c r="AG331" s="199"/>
      <c r="AH331" s="199"/>
      <c r="AI331" s="199"/>
      <c r="AJ331" s="199"/>
      <c r="AK331" s="199"/>
      <c r="AL331" s="199"/>
      <c r="AM331" s="199"/>
      <c r="AN331" s="199"/>
      <c r="AO331" s="199"/>
      <c r="AP331" s="199"/>
    </row>
    <row r="332" spans="18:42">
      <c r="R332" s="263"/>
      <c r="S332" s="206"/>
      <c r="T332" s="199"/>
      <c r="U332" s="199"/>
      <c r="V332" s="199"/>
      <c r="W332" s="199"/>
      <c r="X332" s="199"/>
      <c r="Y332" s="199"/>
      <c r="Z332" s="199"/>
      <c r="AA332" s="199"/>
      <c r="AB332" s="199"/>
      <c r="AC332" s="199"/>
      <c r="AD332" s="199"/>
      <c r="AE332" s="199"/>
      <c r="AF332" s="199"/>
      <c r="AG332" s="199"/>
      <c r="AH332" s="199"/>
      <c r="AI332" s="199"/>
      <c r="AJ332" s="199"/>
      <c r="AK332" s="199"/>
      <c r="AL332" s="199"/>
      <c r="AM332" s="199"/>
      <c r="AN332" s="199"/>
      <c r="AO332" s="199"/>
      <c r="AP332" s="199"/>
    </row>
    <row r="333" spans="18:42">
      <c r="R333" s="263"/>
      <c r="S333" s="206"/>
      <c r="T333" s="199"/>
      <c r="U333" s="199"/>
      <c r="V333" s="199"/>
      <c r="W333" s="199"/>
      <c r="X333" s="199"/>
      <c r="Y333" s="199"/>
      <c r="Z333" s="199"/>
      <c r="AA333" s="199"/>
      <c r="AB333" s="199"/>
      <c r="AC333" s="199"/>
      <c r="AD333" s="199"/>
      <c r="AE333" s="199"/>
      <c r="AF333" s="199"/>
      <c r="AG333" s="199"/>
      <c r="AH333" s="199"/>
      <c r="AI333" s="199"/>
      <c r="AJ333" s="199"/>
      <c r="AK333" s="199"/>
      <c r="AL333" s="199"/>
      <c r="AM333" s="199"/>
      <c r="AN333" s="199"/>
      <c r="AO333" s="199"/>
      <c r="AP333" s="199"/>
    </row>
    <row r="334" spans="18:42">
      <c r="R334" s="263"/>
      <c r="S334" s="206"/>
      <c r="T334" s="199"/>
      <c r="U334" s="199"/>
      <c r="V334" s="199"/>
      <c r="W334" s="199"/>
      <c r="X334" s="199"/>
      <c r="Y334" s="199"/>
      <c r="Z334" s="199"/>
      <c r="AA334" s="199"/>
      <c r="AB334" s="199"/>
      <c r="AC334" s="199"/>
      <c r="AD334" s="199"/>
      <c r="AE334" s="199"/>
      <c r="AF334" s="199"/>
      <c r="AG334" s="199"/>
      <c r="AH334" s="199"/>
      <c r="AI334" s="199"/>
      <c r="AJ334" s="199"/>
      <c r="AK334" s="199"/>
      <c r="AL334" s="199"/>
      <c r="AM334" s="199"/>
      <c r="AN334" s="199"/>
      <c r="AO334" s="199"/>
      <c r="AP334" s="199"/>
    </row>
    <row r="335" spans="18:42">
      <c r="R335" s="263"/>
      <c r="S335" s="206"/>
      <c r="T335" s="199"/>
      <c r="U335" s="199"/>
      <c r="V335" s="199"/>
      <c r="W335" s="199"/>
      <c r="X335" s="199"/>
      <c r="Y335" s="199"/>
      <c r="Z335" s="199"/>
      <c r="AA335" s="199"/>
      <c r="AB335" s="199"/>
      <c r="AC335" s="199"/>
      <c r="AD335" s="199"/>
      <c r="AE335" s="199"/>
      <c r="AF335" s="199"/>
      <c r="AG335" s="199"/>
      <c r="AH335" s="199"/>
      <c r="AI335" s="199"/>
      <c r="AJ335" s="199"/>
      <c r="AK335" s="199"/>
      <c r="AL335" s="199"/>
      <c r="AM335" s="199"/>
      <c r="AN335" s="199"/>
      <c r="AO335" s="199"/>
      <c r="AP335" s="199"/>
    </row>
    <row r="336" spans="18:42">
      <c r="R336" s="263"/>
      <c r="S336" s="206"/>
      <c r="T336" s="199"/>
      <c r="U336" s="199"/>
      <c r="V336" s="199"/>
      <c r="W336" s="199"/>
      <c r="X336" s="199"/>
      <c r="Y336" s="199"/>
      <c r="Z336" s="199"/>
      <c r="AA336" s="199"/>
      <c r="AB336" s="199"/>
      <c r="AC336" s="199"/>
      <c r="AD336" s="199"/>
      <c r="AE336" s="199"/>
      <c r="AF336" s="199"/>
      <c r="AG336" s="199"/>
      <c r="AH336" s="199"/>
      <c r="AI336" s="199"/>
      <c r="AJ336" s="199"/>
      <c r="AK336" s="199"/>
      <c r="AL336" s="199"/>
      <c r="AM336" s="199"/>
      <c r="AN336" s="199"/>
      <c r="AO336" s="199"/>
      <c r="AP336" s="199"/>
    </row>
  </sheetData>
  <sheetProtection algorithmName="SHA-512" hashValue="EZTwczVlVHy+gQJiiTl2gJfM7c3YmaUxhbvzZcAXJEImLsFnNUsxsQJNTWhI+k39XP/Pmql2/PQuuQPXXr9/5w==" saltValue="yUMMTBR03QIjQQGZHuKu1w==" spinCount="100000" sheet="1" objects="1" scenarios="1" selectLockedCells="1"/>
  <mergeCells count="59">
    <mergeCell ref="T3:T4"/>
    <mergeCell ref="P55:Q55"/>
    <mergeCell ref="B58:G59"/>
    <mergeCell ref="B61:H61"/>
    <mergeCell ref="P45:Q45"/>
    <mergeCell ref="P46:Q46"/>
    <mergeCell ref="P47:Q47"/>
    <mergeCell ref="P48:Q48"/>
    <mergeCell ref="P49:Q49"/>
    <mergeCell ref="P54:Q54"/>
    <mergeCell ref="P50:Q50"/>
    <mergeCell ref="P51:Q51"/>
    <mergeCell ref="P52:Q52"/>
    <mergeCell ref="P53:Q53"/>
    <mergeCell ref="P32:Q32"/>
    <mergeCell ref="P33:Q33"/>
    <mergeCell ref="P39:Q39"/>
    <mergeCell ref="C44:D44"/>
    <mergeCell ref="P44:Q44"/>
    <mergeCell ref="P34:Q34"/>
    <mergeCell ref="P35:Q35"/>
    <mergeCell ref="P36:Q36"/>
    <mergeCell ref="P37:Q37"/>
    <mergeCell ref="P38:Q38"/>
    <mergeCell ref="P27:Q27"/>
    <mergeCell ref="P28:Q28"/>
    <mergeCell ref="P29:Q29"/>
    <mergeCell ref="P30:Q30"/>
    <mergeCell ref="P31:Q31"/>
    <mergeCell ref="C16:D16"/>
    <mergeCell ref="P16:Q16"/>
    <mergeCell ref="P17:Q17"/>
    <mergeCell ref="P18:Q18"/>
    <mergeCell ref="E9:K9"/>
    <mergeCell ref="E10:K10"/>
    <mergeCell ref="E11:K11"/>
    <mergeCell ref="E12:K12"/>
    <mergeCell ref="M1:Q1"/>
    <mergeCell ref="M4:P4"/>
    <mergeCell ref="N5:Q5"/>
    <mergeCell ref="M7:O7"/>
    <mergeCell ref="P7:Q7"/>
    <mergeCell ref="M3:O3"/>
    <mergeCell ref="S26:AC27"/>
    <mergeCell ref="E8:K8"/>
    <mergeCell ref="E3:K3"/>
    <mergeCell ref="E4:K4"/>
    <mergeCell ref="E5:K5"/>
    <mergeCell ref="E6:K6"/>
    <mergeCell ref="E7:K7"/>
    <mergeCell ref="M9:Q9"/>
    <mergeCell ref="P19:Q19"/>
    <mergeCell ref="P20:Q20"/>
    <mergeCell ref="P21:Q21"/>
    <mergeCell ref="P22:Q22"/>
    <mergeCell ref="P23:Q23"/>
    <mergeCell ref="P24:Q24"/>
    <mergeCell ref="P25:Q25"/>
    <mergeCell ref="P26:Q26"/>
  </mergeCells>
  <conditionalFormatting sqref="G19:G39 F40:F41">
    <cfRule type="cellIs" dxfId="6" priority="26" stopIfTrue="1" operator="equal">
      <formula>0</formula>
    </cfRule>
    <cfRule type="cellIs" dxfId="5" priority="27" stopIfTrue="1" operator="notBetween">
      <formula>#REF!</formula>
      <formula>#REF!</formula>
    </cfRule>
  </conditionalFormatting>
  <conditionalFormatting sqref="M19:M39 L40">
    <cfRule type="expression" dxfId="4" priority="28" stopIfTrue="1">
      <formula>AND(L19&gt;0,L19&lt;#REF!)</formula>
    </cfRule>
  </conditionalFormatting>
  <conditionalFormatting sqref="P56:P58">
    <cfRule type="cellIs" dxfId="3" priority="17" stopIfTrue="1" operator="notEqual">
      <formula>""</formula>
    </cfRule>
  </conditionalFormatting>
  <conditionalFormatting sqref="O43:P43">
    <cfRule type="cellIs" dxfId="2" priority="22" stopIfTrue="1" operator="notEqual">
      <formula>""</formula>
    </cfRule>
  </conditionalFormatting>
  <conditionalFormatting sqref="F46:F55">
    <cfRule type="cellIs" dxfId="1" priority="2" operator="greaterThan">
      <formula>14</formula>
    </cfRule>
  </conditionalFormatting>
  <conditionalFormatting sqref="N46:N55">
    <cfRule type="cellIs" dxfId="0" priority="1" operator="greaterThan">
      <formula>1.25</formula>
    </cfRule>
  </conditionalFormatting>
  <dataValidations count="2">
    <dataValidation type="list" operator="equal" allowBlank="1" showInputMessage="1" showErrorMessage="1" errorTitle="Dämmstärke" error="Wählen Sie aus der Liste eine mögliche Dämmstärke._x000a_Für andere Dämmstärken wenden Sie sich an unsere Ingenieure." sqref="M19:M39 L40" xr:uid="{00000000-0002-0000-0500-000000000000}">
      <formula1>#REF!</formula1>
    </dataValidation>
    <dataValidation operator="equal" allowBlank="1" showInputMessage="1" showErrorMessage="1" errorTitle="Dämmstärke" error="Wählen Sie aus der Liste eine mögliche Dämmstärke._x000a_Für andere Dämmstärken wenden Sie sich an unsere Ingenieure." sqref="N46:N55" xr:uid="{00000000-0002-0000-0500-000001000000}"/>
  </dataValidations>
  <hyperlinks>
    <hyperlink ref="T3:T4" location="STARTSEITE!A1" display="zurück zur Startseite" xr:uid="{00000000-0004-0000-0500-000000000000}"/>
    <hyperlink ref="S26:AC27" r:id="rId1" display="Senden Sie dieses Antragsformular mit dem gewünschten Bearbeitungstermin an info@bewehrungstechnik.ch. Die Ingenieure vom Debrunner Acifer Bewehrungstechnik-Team werden sich schnellsctmöglich mit Ihnen in Verbindung setzen." xr:uid="{00000000-0004-0000-0500-000001000000}"/>
  </hyperlinks>
  <printOptions horizontalCentered="1" verticalCentered="1"/>
  <pageMargins left="0.31496062992125984" right="0.31496062992125984" top="0.39370078740157483" bottom="0.19685039370078741" header="0.55118110236220474" footer="0.31496062992125984"/>
  <pageSetup paperSize="9" scale="80" orientation="portrait" r:id="rId2"/>
  <headerFooter alignWithMargins="0"/>
  <drawing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2000000}">
          <x14:formula1>
            <xm:f>Daten!$M$3:$M$5</xm:f>
          </x14:formula1>
          <xm:sqref>C46:C55</xm:sqref>
        </x14:dataValidation>
        <x14:dataValidation type="list" allowBlank="1" showInputMessage="1" showErrorMessage="1" xr:uid="{00000000-0002-0000-0500-000003000000}">
          <x14:formula1>
            <xm:f>Daten!$A$4:$A$10</xm:f>
          </x14:formula1>
          <xm:sqref>D46:D55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11"/>
  <sheetViews>
    <sheetView workbookViewId="0"/>
  </sheetViews>
  <sheetFormatPr baseColWidth="10" defaultColWidth="11.42578125" defaultRowHeight="12.75"/>
  <cols>
    <col min="1" max="1" width="4" style="389" customWidth="1"/>
    <col min="2" max="2" width="11.28515625" style="389" customWidth="1"/>
    <col min="3" max="3" width="2.85546875" style="389" customWidth="1"/>
    <col min="4" max="4" width="3.140625" style="389" customWidth="1"/>
    <col min="5" max="6" width="11.42578125" style="389"/>
    <col min="7" max="7" width="5.28515625" style="389" customWidth="1"/>
    <col min="8" max="8" width="11.42578125" style="389"/>
    <col min="9" max="9" width="13.42578125" style="389" customWidth="1"/>
    <col min="10" max="10" width="16.7109375" style="389" bestFit="1" customWidth="1"/>
    <col min="11" max="11" width="18.5703125" style="389" bestFit="1" customWidth="1"/>
    <col min="12" max="16384" width="11.42578125" style="389"/>
  </cols>
  <sheetData>
    <row r="1" spans="1:13">
      <c r="A1" s="387" t="s">
        <v>105</v>
      </c>
      <c r="B1" s="388"/>
      <c r="C1" s="388"/>
    </row>
    <row r="3" spans="1:13" s="387" customFormat="1">
      <c r="A3" s="390" t="s">
        <v>111</v>
      </c>
      <c r="C3" s="387" t="s">
        <v>112</v>
      </c>
      <c r="F3" s="391" t="s">
        <v>122</v>
      </c>
      <c r="G3" s="391" t="s">
        <v>24</v>
      </c>
      <c r="H3" s="391" t="s">
        <v>120</v>
      </c>
      <c r="I3" s="391" t="s">
        <v>121</v>
      </c>
      <c r="J3" s="391" t="s">
        <v>123</v>
      </c>
      <c r="K3" s="391" t="s">
        <v>124</v>
      </c>
      <c r="M3" s="388" t="s">
        <v>111</v>
      </c>
    </row>
    <row r="4" spans="1:13">
      <c r="A4" s="392" t="s">
        <v>22</v>
      </c>
      <c r="B4" s="388" t="s">
        <v>114</v>
      </c>
      <c r="C4" s="388" t="s">
        <v>116</v>
      </c>
      <c r="D4" s="392" t="s">
        <v>22</v>
      </c>
      <c r="E4" s="388" t="s">
        <v>114</v>
      </c>
      <c r="F4" s="389">
        <v>8</v>
      </c>
      <c r="G4" s="389">
        <v>29</v>
      </c>
      <c r="H4" s="389">
        <v>60</v>
      </c>
      <c r="I4" s="389">
        <v>112</v>
      </c>
      <c r="J4" s="389">
        <v>100</v>
      </c>
      <c r="K4" s="389">
        <v>150</v>
      </c>
      <c r="M4" s="388" t="s">
        <v>112</v>
      </c>
    </row>
    <row r="5" spans="1:13">
      <c r="A5" s="392" t="s">
        <v>83</v>
      </c>
      <c r="B5" s="388" t="s">
        <v>114</v>
      </c>
      <c r="C5" s="388" t="s">
        <v>116</v>
      </c>
      <c r="D5" s="392" t="s">
        <v>83</v>
      </c>
      <c r="E5" s="388" t="s">
        <v>114</v>
      </c>
      <c r="F5" s="389">
        <v>10</v>
      </c>
      <c r="G5" s="389">
        <v>36</v>
      </c>
      <c r="H5" s="389">
        <v>85</v>
      </c>
      <c r="I5" s="389">
        <v>142</v>
      </c>
      <c r="J5" s="389">
        <v>150</v>
      </c>
      <c r="K5" s="389">
        <v>300</v>
      </c>
    </row>
    <row r="6" spans="1:13">
      <c r="A6" s="392" t="s">
        <v>91</v>
      </c>
      <c r="B6" s="388" t="s">
        <v>114</v>
      </c>
      <c r="C6" s="388" t="s">
        <v>116</v>
      </c>
      <c r="D6" s="392" t="s">
        <v>91</v>
      </c>
      <c r="E6" s="388" t="s">
        <v>114</v>
      </c>
      <c r="F6" s="389">
        <v>12</v>
      </c>
      <c r="G6" s="389">
        <v>36</v>
      </c>
      <c r="H6" s="389">
        <v>115</v>
      </c>
      <c r="I6" s="389">
        <v>172</v>
      </c>
      <c r="J6" s="389">
        <v>200</v>
      </c>
      <c r="K6" s="389">
        <v>450</v>
      </c>
    </row>
    <row r="7" spans="1:13">
      <c r="A7" s="392" t="s">
        <v>93</v>
      </c>
      <c r="B7" s="388" t="s">
        <v>114</v>
      </c>
      <c r="C7" s="388" t="s">
        <v>116</v>
      </c>
      <c r="D7" s="392" t="s">
        <v>93</v>
      </c>
      <c r="E7" s="388" t="s">
        <v>114</v>
      </c>
      <c r="F7" s="389">
        <v>14</v>
      </c>
      <c r="G7" s="389">
        <v>44</v>
      </c>
      <c r="H7" s="389">
        <v>145</v>
      </c>
      <c r="I7" s="389">
        <v>202</v>
      </c>
      <c r="J7" s="389">
        <v>250</v>
      </c>
      <c r="K7" s="389">
        <v>600</v>
      </c>
    </row>
    <row r="8" spans="1:13">
      <c r="A8" s="392" t="s">
        <v>199</v>
      </c>
      <c r="B8" s="388" t="s">
        <v>114</v>
      </c>
      <c r="C8" s="388" t="s">
        <v>116</v>
      </c>
      <c r="D8" s="392" t="s">
        <v>199</v>
      </c>
      <c r="E8" s="388" t="s">
        <v>114</v>
      </c>
      <c r="H8" s="389">
        <v>155</v>
      </c>
      <c r="I8" s="389">
        <v>222</v>
      </c>
      <c r="J8" s="389">
        <v>300</v>
      </c>
    </row>
    <row r="9" spans="1:13">
      <c r="A9" s="392" t="s">
        <v>200</v>
      </c>
      <c r="B9" s="388" t="s">
        <v>114</v>
      </c>
      <c r="C9" s="388" t="s">
        <v>116</v>
      </c>
      <c r="D9" s="392" t="s">
        <v>200</v>
      </c>
      <c r="E9" s="388" t="s">
        <v>114</v>
      </c>
      <c r="H9" s="389">
        <v>175</v>
      </c>
      <c r="J9" s="389">
        <v>400</v>
      </c>
    </row>
    <row r="10" spans="1:13">
      <c r="A10" s="392"/>
      <c r="B10" s="388"/>
      <c r="C10" s="388"/>
      <c r="D10" s="392"/>
      <c r="E10" s="388"/>
      <c r="H10" s="389">
        <v>205</v>
      </c>
      <c r="J10" s="389">
        <v>500</v>
      </c>
    </row>
    <row r="11" spans="1:13">
      <c r="H11" s="389">
        <v>225</v>
      </c>
    </row>
  </sheetData>
  <sheetProtection algorithmName="SHA-512" hashValue="iNLXNswOw4Phn16veBYTMVQBfGfpRpihcCtA4ZAjMnNSazPYO7ZF8Boo5UWOQXwsH237y1hmVg0LgisOd6gLbg==" saltValue="Ss+LBy40uINghz/PPmgJrA==" spinCount="100000" sheet="1" objects="1" scenarios="1"/>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9FDB88C08E5034CB919637EF3F961B6" ma:contentTypeVersion="10" ma:contentTypeDescription="Crée un document." ma:contentTypeScope="" ma:versionID="9fd95a5a5759ed25b86913caef60f113">
  <xsd:schema xmlns:xsd="http://www.w3.org/2001/XMLSchema" xmlns:xs="http://www.w3.org/2001/XMLSchema" xmlns:p="http://schemas.microsoft.com/office/2006/metadata/properties" xmlns:ns2="18a7340e-d861-4761-a826-0672ec2c91c0" targetNamespace="http://schemas.microsoft.com/office/2006/metadata/properties" ma:root="true" ma:fieldsID="0b9b5d42b42a7ee9439bfc3a583dbeae" ns2:_="">
    <xsd:import namespace="18a7340e-d861-4761-a826-0672ec2c91c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a7340e-d861-4761-a826-0672ec2c91c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0E2CF9-1D66-4828-9BC2-8C4587F08980}">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9F7C3425-8AF0-431D-83C7-942D030C5927}">
  <ds:schemaRefs>
    <ds:schemaRef ds:uri="http://schemas.microsoft.com/sharepoint/v3/contenttype/forms"/>
  </ds:schemaRefs>
</ds:datastoreItem>
</file>

<file path=customXml/itemProps3.xml><?xml version="1.0" encoding="utf-8"?>
<ds:datastoreItem xmlns:ds="http://schemas.openxmlformats.org/officeDocument/2006/customXml" ds:itemID="{6F2FE298-D2C1-4A6F-B08E-E5814D9E4D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a7340e-d861-4761-a826-0672ec2c91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6</vt:i4>
      </vt:variant>
    </vt:vector>
  </HeadingPairs>
  <TitlesOfParts>
    <vt:vector size="14" baseType="lpstr">
      <vt:lpstr>STARTSEITE</vt:lpstr>
      <vt:lpstr>ACITOP S.1</vt:lpstr>
      <vt:lpstr>ACITOP S.2</vt:lpstr>
      <vt:lpstr>PYRATOP S.1</vt:lpstr>
      <vt:lpstr>PYRATOP S.2</vt:lpstr>
      <vt:lpstr>Sondertypen (Bestellformular)</vt:lpstr>
      <vt:lpstr>Sondertypen (Anfrageformular)</vt:lpstr>
      <vt:lpstr>Daten</vt:lpstr>
      <vt:lpstr>'ACITOP S.1'!Druckbereich</vt:lpstr>
      <vt:lpstr>'ACITOP S.2'!Druckbereich</vt:lpstr>
      <vt:lpstr>'PYRATOP S.1'!Druckbereich</vt:lpstr>
      <vt:lpstr>'PYRATOP S.2'!Druckbereich</vt:lpstr>
      <vt:lpstr>'Sondertypen (Anfrageformular)'!Druckbereich</vt:lpstr>
      <vt:lpstr>'Sondertypen (Bestellformular)'!Druckbereich</vt:lpstr>
    </vt:vector>
  </TitlesOfParts>
  <Company>D&amp;A Management u. Beratung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AP54006</dc:creator>
  <cp:lastModifiedBy>Alexander Auer</cp:lastModifiedBy>
  <cp:lastPrinted>2021-01-05T23:07:17Z</cp:lastPrinted>
  <dcterms:created xsi:type="dcterms:W3CDTF">2010-08-03T15:35:40Z</dcterms:created>
  <dcterms:modified xsi:type="dcterms:W3CDTF">2022-11-03T06:54:36Z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0x01010069FDB88C08E5034CB919637EF3F961B6</vt:lpwstr>
  </property>
</Properties>
</file>